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65\Desktop\H30.11HP更新\"/>
    </mc:Choice>
  </mc:AlternateContent>
  <workbookProtection workbookAlgorithmName="SHA-512" workbookHashValue="nNUl5TLQLMStzy19VFQIv6/WssDEG0r8p8B8MxJ4pqiTXjRtLDZk+lkZeutSP0XnVlgC4E7QXLuabRJEpj0evw==" workbookSaltValue="NYg4Bg2SxmUIuyTBkcwcwQ==" workbookSpinCount="100000" lockStructure="1"/>
  <bookViews>
    <workbookView xWindow="0" yWindow="0" windowWidth="20736" windowHeight="9012"/>
  </bookViews>
  <sheets>
    <sheet name="検索 " sheetId="7" r:id="rId1"/>
  </sheets>
  <definedNames>
    <definedName name="_xlnm.Print_Area" localSheetId="0">'検索 '!$A$1:$W$165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7" i="7"/>
  <c r="B102" i="7"/>
  <c r="B57" i="7" l="1"/>
  <c r="I17" i="7"/>
  <c r="B154" i="7" s="1"/>
  <c r="I15" i="7"/>
  <c r="C22" i="7"/>
  <c r="C24" i="7"/>
  <c r="C23" i="7"/>
  <c r="H20" i="7" l="1"/>
  <c r="H19" i="7"/>
  <c r="H17" i="7"/>
  <c r="H11" i="7"/>
  <c r="H13" i="7"/>
  <c r="H15" i="7"/>
  <c r="B162" i="7" l="1"/>
  <c r="B161" i="7"/>
  <c r="H16" i="7" l="1"/>
  <c r="B127" i="7" s="1"/>
  <c r="H14" i="7"/>
  <c r="B120" i="7" s="1"/>
  <c r="B118" i="7" l="1"/>
  <c r="B101" i="7" l="1"/>
  <c r="B104" i="7"/>
  <c r="B99" i="7"/>
  <c r="H18" i="7"/>
  <c r="B156" i="7"/>
  <c r="B136" i="7"/>
  <c r="H12" i="7"/>
  <c r="H10" i="7"/>
  <c r="K9" i="7"/>
  <c r="J9" i="7"/>
  <c r="I9" i="7"/>
  <c r="H9" i="7"/>
  <c r="C68" i="7" l="1"/>
  <c r="B67" i="7"/>
  <c r="C85" i="7"/>
  <c r="B84" i="7"/>
  <c r="B145" i="7"/>
  <c r="B144" i="7"/>
  <c r="B96" i="7"/>
  <c r="B93" i="7"/>
  <c r="B73" i="7"/>
  <c r="B76" i="7"/>
  <c r="B83" i="7"/>
  <c r="B64" i="7"/>
  <c r="B148" i="7"/>
  <c r="B143" i="7"/>
  <c r="B59" i="7"/>
  <c r="B142" i="7"/>
  <c r="B141" i="7"/>
  <c r="B139" i="7"/>
  <c r="B147" i="7"/>
  <c r="B149" i="7"/>
  <c r="B66" i="7"/>
  <c r="B56" i="7"/>
  <c r="B119" i="7"/>
  <c r="B107" i="7"/>
  <c r="B110" i="7"/>
  <c r="B70" i="7"/>
  <c r="B164" i="7"/>
  <c r="B81" i="7"/>
  <c r="B94" i="7"/>
  <c r="B132" i="7"/>
  <c r="B152" i="7"/>
  <c r="B54" i="7"/>
  <c r="B78" i="7"/>
  <c r="B87" i="7"/>
  <c r="B90" i="7"/>
  <c r="B159" i="7"/>
  <c r="B112" i="7"/>
  <c r="B115" i="7"/>
  <c r="B92" i="7"/>
  <c r="B117" i="7"/>
  <c r="B61" i="7"/>
  <c r="B109" i="7"/>
  <c r="B125" i="7"/>
  <c r="B58" i="7"/>
  <c r="B122" i="7"/>
  <c r="B129" i="7"/>
  <c r="B75" i="7"/>
</calcChain>
</file>

<file path=xl/comments1.xml><?xml version="1.0" encoding="utf-8"?>
<comments xmlns="http://schemas.openxmlformats.org/spreadsheetml/2006/main">
  <authors>
    <author>ユーザー</author>
  </authors>
  <commentList>
    <comment ref="H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Ｂ</t>
        </r>
      </text>
    </comment>
    <comment ref="I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Ｃ</t>
        </r>
      </text>
    </comment>
    <comment ref="J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Ｄ</t>
        </r>
      </text>
    </comment>
    <comment ref="K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Ｅ</t>
        </r>
      </text>
    </comment>
    <comment ref="H10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Ｇ</t>
        </r>
      </text>
    </comment>
    <comment ref="I15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Ｍ</t>
        </r>
      </text>
    </comment>
    <comment ref="I17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Ｍ</t>
        </r>
      </text>
    </comment>
  </commentList>
</comments>
</file>

<file path=xl/sharedStrings.xml><?xml version="1.0" encoding="utf-8"?>
<sst xmlns="http://schemas.openxmlformats.org/spreadsheetml/2006/main" count="225" uniqueCount="189">
  <si>
    <t>安城市内に法人を設立した</t>
    <rPh sb="0" eb="4">
      <t>アンジョウシナイ</t>
    </rPh>
    <rPh sb="5" eb="7">
      <t>ホウジン</t>
    </rPh>
    <rPh sb="8" eb="10">
      <t>セツリツ</t>
    </rPh>
    <phoneticPr fontId="1"/>
  </si>
  <si>
    <t>本店所在地を変更した</t>
    <rPh sb="0" eb="2">
      <t>ホンテン</t>
    </rPh>
    <rPh sb="2" eb="5">
      <t>ショザイチ</t>
    </rPh>
    <rPh sb="6" eb="8">
      <t>ヘンコウ</t>
    </rPh>
    <phoneticPr fontId="1"/>
  </si>
  <si>
    <t>法人の名称を変更した</t>
    <rPh sb="0" eb="2">
      <t>ホウジン</t>
    </rPh>
    <rPh sb="3" eb="5">
      <t>メイショウ</t>
    </rPh>
    <rPh sb="6" eb="8">
      <t>ヘンコウ</t>
    </rPh>
    <phoneticPr fontId="1"/>
  </si>
  <si>
    <t>事業年度を変更した</t>
    <rPh sb="0" eb="2">
      <t>ジギョウ</t>
    </rPh>
    <rPh sb="2" eb="4">
      <t>ネンド</t>
    </rPh>
    <rPh sb="5" eb="7">
      <t>ヘンコウ</t>
    </rPh>
    <phoneticPr fontId="1"/>
  </si>
  <si>
    <t>事業目的を変更した</t>
    <rPh sb="0" eb="2">
      <t>ジギョウ</t>
    </rPh>
    <rPh sb="2" eb="4">
      <t>モクテキ</t>
    </rPh>
    <rPh sb="5" eb="7">
      <t>ヘンコウ</t>
    </rPh>
    <phoneticPr fontId="1"/>
  </si>
  <si>
    <t>書類の送付先を変更する</t>
    <rPh sb="0" eb="2">
      <t>ショルイ</t>
    </rPh>
    <rPh sb="3" eb="5">
      <t>ソウフ</t>
    </rPh>
    <rPh sb="5" eb="6">
      <t>サキ</t>
    </rPh>
    <rPh sb="7" eb="9">
      <t>ヘンコウ</t>
    </rPh>
    <phoneticPr fontId="1"/>
  </si>
  <si>
    <t>安城市内の事務所がなくなった</t>
    <rPh sb="0" eb="4">
      <t>アンジョウシナイ</t>
    </rPh>
    <rPh sb="5" eb="7">
      <t>ジム</t>
    </rPh>
    <rPh sb="7" eb="8">
      <t>ショ</t>
    </rPh>
    <phoneticPr fontId="1"/>
  </si>
  <si>
    <t>安城市にお住まいの従業員の住民税を特別徴収していますか</t>
    <rPh sb="0" eb="3">
      <t>アンジョウシ</t>
    </rPh>
    <rPh sb="5" eb="6">
      <t>ス</t>
    </rPh>
    <rPh sb="9" eb="12">
      <t>ジュウギョウイン</t>
    </rPh>
    <rPh sb="13" eb="16">
      <t>ジュウミンゼイ</t>
    </rPh>
    <rPh sb="17" eb="19">
      <t>トクベツ</t>
    </rPh>
    <rPh sb="19" eb="21">
      <t>チョウシュウ</t>
    </rPh>
    <phoneticPr fontId="1"/>
  </si>
  <si>
    <t>安城市内に事務所（本店または支店）がありますか</t>
    <rPh sb="0" eb="4">
      <t>アンジョウシナイ</t>
    </rPh>
    <rPh sb="5" eb="7">
      <t>ジム</t>
    </rPh>
    <rPh sb="7" eb="8">
      <t>ショ</t>
    </rPh>
    <rPh sb="9" eb="11">
      <t>ホンテン</t>
    </rPh>
    <rPh sb="14" eb="16">
      <t>シテン</t>
    </rPh>
    <phoneticPr fontId="1"/>
  </si>
  <si>
    <t>安城市内に土地を所有していますか</t>
    <rPh sb="0" eb="4">
      <t>アンジョウシナイ</t>
    </rPh>
    <rPh sb="5" eb="7">
      <t>トチ</t>
    </rPh>
    <rPh sb="8" eb="10">
      <t>ショユウ</t>
    </rPh>
    <phoneticPr fontId="1"/>
  </si>
  <si>
    <t>安城市内に建物を所有していますか</t>
    <rPh sb="0" eb="4">
      <t>アンジョウシナイ</t>
    </rPh>
    <rPh sb="5" eb="7">
      <t>タテモノ</t>
    </rPh>
    <rPh sb="8" eb="10">
      <t>ショユウ</t>
    </rPh>
    <phoneticPr fontId="1"/>
  </si>
  <si>
    <t>安城市内に償却資産を所有していますか</t>
    <rPh sb="0" eb="4">
      <t>アンジョウシナイ</t>
    </rPh>
    <rPh sb="5" eb="7">
      <t>ショウキャク</t>
    </rPh>
    <rPh sb="7" eb="9">
      <t>シサン</t>
    </rPh>
    <rPh sb="10" eb="12">
      <t>ショユウ</t>
    </rPh>
    <phoneticPr fontId="1"/>
  </si>
  <si>
    <t>はい</t>
    <phoneticPr fontId="1"/>
  </si>
  <si>
    <t>いいえ</t>
    <phoneticPr fontId="1"/>
  </si>
  <si>
    <t>支店の住所を変更した</t>
    <rPh sb="0" eb="2">
      <t>シテン</t>
    </rPh>
    <rPh sb="3" eb="5">
      <t>ジュウショ</t>
    </rPh>
    <rPh sb="6" eb="8">
      <t>ヘンコウ</t>
    </rPh>
    <phoneticPr fontId="1"/>
  </si>
  <si>
    <t>代表者を変更した</t>
    <rPh sb="0" eb="3">
      <t>ダイヒョウシャ</t>
    </rPh>
    <phoneticPr fontId="1"/>
  </si>
  <si>
    <t>法人市民税</t>
    <rPh sb="0" eb="2">
      <t>ホウジン</t>
    </rPh>
    <rPh sb="2" eb="5">
      <t>シミンゼイ</t>
    </rPh>
    <phoneticPr fontId="1"/>
  </si>
  <si>
    <t>軽自動車税</t>
    <rPh sb="0" eb="4">
      <t>ケイジドウシャ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</si>
  <si>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</si>
  <si>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必要な届出</t>
    <rPh sb="0" eb="2">
      <t>ヒツヨウ</t>
    </rPh>
    <rPh sb="3" eb="5">
      <t>トドケデ</t>
    </rPh>
    <phoneticPr fontId="1"/>
  </si>
  <si>
    <t>安城市内に土地を所有しなくなった</t>
    <rPh sb="0" eb="4">
      <t>アンジョウシナイ</t>
    </rPh>
    <rPh sb="5" eb="7">
      <t>トチ</t>
    </rPh>
    <rPh sb="8" eb="10">
      <t>ショユウ</t>
    </rPh>
    <phoneticPr fontId="1"/>
  </si>
  <si>
    <t>安城市内に建物を所有しなくなった</t>
    <rPh sb="0" eb="4">
      <t>アンジョウシナイ</t>
    </rPh>
    <rPh sb="5" eb="7">
      <t>タテモノ</t>
    </rPh>
    <rPh sb="8" eb="10">
      <t>ショユウ</t>
    </rPh>
    <phoneticPr fontId="1"/>
  </si>
  <si>
    <t>安城市内に償却資産を所有しなくなった</t>
    <rPh sb="0" eb="4">
      <t>アンジョウシナイ</t>
    </rPh>
    <rPh sb="5" eb="7">
      <t>ショウキャク</t>
    </rPh>
    <rPh sb="7" eb="9">
      <t>シサン</t>
    </rPh>
    <rPh sb="10" eb="12">
      <t>ショユウ</t>
    </rPh>
    <phoneticPr fontId="1"/>
  </si>
  <si>
    <t>A</t>
    <phoneticPr fontId="1"/>
  </si>
  <si>
    <t>B</t>
    <phoneticPr fontId="1"/>
  </si>
  <si>
    <t>C</t>
    <phoneticPr fontId="1"/>
  </si>
  <si>
    <t>A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</si>
  <si>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</si>
  <si>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</si>
  <si>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</si>
  <si>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</si>
  <si>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固定資産税・都市計画税（土地）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2" eb="14">
      <t>トチ</t>
    </rPh>
    <phoneticPr fontId="1"/>
  </si>
  <si>
    <t>固定資産税・都市計画税（家屋）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2" eb="14">
      <t>カオク</t>
    </rPh>
    <phoneticPr fontId="1"/>
  </si>
  <si>
    <t>固定資産税・都市計画税（償却資産）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2" eb="16">
      <t>ショウキャクシサン</t>
    </rPh>
    <phoneticPr fontId="1"/>
  </si>
  <si>
    <t>安城市にお住まいの従業員の住民税の特別徴収を始める</t>
    <rPh sb="0" eb="3">
      <t>アンジョウシ</t>
    </rPh>
    <rPh sb="5" eb="6">
      <t>ス</t>
    </rPh>
    <rPh sb="9" eb="12">
      <t>ジュウギョウイン</t>
    </rPh>
    <rPh sb="13" eb="16">
      <t>ジュウミンゼイ</t>
    </rPh>
    <rPh sb="17" eb="19">
      <t>トクベツ</t>
    </rPh>
    <rPh sb="19" eb="21">
      <t>チョウシュウ</t>
    </rPh>
    <rPh sb="22" eb="23">
      <t>ハジ</t>
    </rPh>
    <phoneticPr fontId="1"/>
  </si>
  <si>
    <t>安城市にお住まいの従業員が退職した</t>
    <rPh sb="13" eb="15">
      <t>タイショク</t>
    </rPh>
    <phoneticPr fontId="1"/>
  </si>
  <si>
    <t>安城市にお住まいの従業員が転勤、休職した</t>
    <rPh sb="13" eb="15">
      <t>テンキン</t>
    </rPh>
    <rPh sb="16" eb="18">
      <t>キュウショク</t>
    </rPh>
    <phoneticPr fontId="1"/>
  </si>
  <si>
    <t>安城市内に支店ができた（追加する場合も含む）</t>
    <rPh sb="0" eb="4">
      <t>アンジョウシナイ</t>
    </rPh>
    <rPh sb="5" eb="7">
      <t>シテン</t>
    </rPh>
    <rPh sb="12" eb="14">
      <t>ツイカ</t>
    </rPh>
    <rPh sb="16" eb="18">
      <t>バアイ</t>
    </rPh>
    <rPh sb="19" eb="20">
      <t>フク</t>
    </rPh>
    <phoneticPr fontId="1"/>
  </si>
  <si>
    <t>安城市内に土地を所有するようになった（追加する場合も含む）</t>
    <rPh sb="0" eb="4">
      <t>アンジョウシナイ</t>
    </rPh>
    <rPh sb="5" eb="7">
      <t>トチ</t>
    </rPh>
    <rPh sb="8" eb="10">
      <t>ショユウ</t>
    </rPh>
    <phoneticPr fontId="1"/>
  </si>
  <si>
    <t>安城市内に建物を所有するようになった（追加する場合も含む）</t>
    <rPh sb="0" eb="4">
      <t>アンジョウシナイ</t>
    </rPh>
    <rPh sb="5" eb="7">
      <t>タテモノ</t>
    </rPh>
    <rPh sb="8" eb="10">
      <t>ショユウ</t>
    </rPh>
    <phoneticPr fontId="1"/>
  </si>
  <si>
    <t>安城市内に償却資産を所有するようになった（追加する場合も含む）</t>
    <rPh sb="0" eb="4">
      <t>アンジョウシナイ</t>
    </rPh>
    <rPh sb="5" eb="7">
      <t>ショウキャク</t>
    </rPh>
    <rPh sb="7" eb="9">
      <t>シサン</t>
    </rPh>
    <rPh sb="10" eb="12">
      <t>ショユウ</t>
    </rPh>
    <phoneticPr fontId="1"/>
  </si>
  <si>
    <t>H</t>
    <phoneticPr fontId="1"/>
  </si>
  <si>
    <t>I</t>
    <phoneticPr fontId="1"/>
  </si>
  <si>
    <t>J</t>
    <phoneticPr fontId="1"/>
  </si>
  <si>
    <t>法人が解散・清算決了・合併した</t>
    <rPh sb="0" eb="2">
      <t>ホウジン</t>
    </rPh>
    <rPh sb="3" eb="5">
      <t>カイサン</t>
    </rPh>
    <rPh sb="6" eb="8">
      <t>セイサン</t>
    </rPh>
    <rPh sb="8" eb="10">
      <t>ケツリョウ</t>
    </rPh>
    <rPh sb="11" eb="13">
      <t>ガッペイ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</si>
  <si>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</si>
  <si>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</si>
  <si>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</si>
  <si>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</si>
  <si>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</si>
  <si>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</si>
  <si>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</si>
  <si>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</si>
  <si>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A9</t>
    <phoneticPr fontId="1"/>
  </si>
  <si>
    <t>A10</t>
    <phoneticPr fontId="1"/>
  </si>
  <si>
    <t>A11</t>
    <phoneticPr fontId="1"/>
  </si>
  <si>
    <t>B1</t>
    <phoneticPr fontId="1"/>
  </si>
  <si>
    <t>住民税の特別徴収（所在名称変更届）</t>
    <rPh sb="0" eb="3">
      <t>ジュウミンゼイ</t>
    </rPh>
    <rPh sb="4" eb="6">
      <t>トクベツ</t>
    </rPh>
    <rPh sb="6" eb="8">
      <t>チョウシュウ</t>
    </rPh>
    <phoneticPr fontId="1"/>
  </si>
  <si>
    <t>住民税の特別徴収（退職所得の納入内訳書）</t>
    <rPh sb="9" eb="11">
      <t>タイショク</t>
    </rPh>
    <rPh sb="11" eb="13">
      <t>ショトク</t>
    </rPh>
    <rPh sb="14" eb="16">
      <t>ノウニュウ</t>
    </rPh>
    <rPh sb="16" eb="19">
      <t>ウチワケショ</t>
    </rPh>
    <phoneticPr fontId="1"/>
  </si>
  <si>
    <t>K</t>
    <phoneticPr fontId="1"/>
  </si>
  <si>
    <t>口座振替(軽自動車・固定資産税）</t>
    <rPh sb="0" eb="2">
      <t>コウザ</t>
    </rPh>
    <rPh sb="2" eb="4">
      <t>フリカエ</t>
    </rPh>
    <rPh sb="5" eb="9">
      <t>ケイジドウシャ</t>
    </rPh>
    <rPh sb="10" eb="15">
      <t>コテイシサンゼイ</t>
    </rPh>
    <phoneticPr fontId="1"/>
  </si>
  <si>
    <t>L</t>
    <phoneticPr fontId="1"/>
  </si>
  <si>
    <t>C1</t>
    <phoneticPr fontId="1"/>
  </si>
  <si>
    <t>住民税の特別徴収の納期特例の申請をする</t>
    <rPh sb="0" eb="3">
      <t>ジュウミンゼイ</t>
    </rPh>
    <rPh sb="4" eb="6">
      <t>トクベツ</t>
    </rPh>
    <rPh sb="6" eb="8">
      <t>チョウシュウ</t>
    </rPh>
    <rPh sb="9" eb="11">
      <t>ノウキ</t>
    </rPh>
    <rPh sb="11" eb="13">
      <t>トクレイ</t>
    </rPh>
    <rPh sb="14" eb="16">
      <t>シンセイ</t>
    </rPh>
    <phoneticPr fontId="1"/>
  </si>
  <si>
    <t>住民税の特別徴収の納期特例を取り消す</t>
    <rPh sb="14" eb="15">
      <t>ト</t>
    </rPh>
    <rPh sb="16" eb="17">
      <t>ケ</t>
    </rPh>
    <phoneticPr fontId="1"/>
  </si>
  <si>
    <t>E1</t>
    <phoneticPr fontId="1"/>
  </si>
  <si>
    <t>D1</t>
    <phoneticPr fontId="1"/>
  </si>
  <si>
    <t>E2</t>
    <phoneticPr fontId="1"/>
  </si>
  <si>
    <t>G1</t>
    <phoneticPr fontId="1"/>
  </si>
  <si>
    <t>G2</t>
    <phoneticPr fontId="1"/>
  </si>
  <si>
    <t>A1.A2</t>
    <phoneticPr fontId="1"/>
  </si>
  <si>
    <t>H1</t>
    <phoneticPr fontId="1"/>
  </si>
  <si>
    <t>H2</t>
    <phoneticPr fontId="1"/>
  </si>
  <si>
    <t>I1</t>
    <phoneticPr fontId="1"/>
  </si>
  <si>
    <t>I2</t>
    <phoneticPr fontId="1"/>
  </si>
  <si>
    <t>J1</t>
    <phoneticPr fontId="1"/>
  </si>
  <si>
    <t>J2</t>
    <phoneticPr fontId="1"/>
  </si>
  <si>
    <t>K1</t>
    <phoneticPr fontId="1"/>
  </si>
  <si>
    <t>届出分類</t>
    <rPh sb="0" eb="2">
      <t>トドケデ</t>
    </rPh>
    <rPh sb="2" eb="4">
      <t>ブンルイ</t>
    </rPh>
    <phoneticPr fontId="1"/>
  </si>
  <si>
    <t>資本金が変更になった</t>
    <rPh sb="0" eb="3">
      <t>シホンキン</t>
    </rPh>
    <rPh sb="4" eb="6">
      <t>ヘンコウ</t>
    </rPh>
    <phoneticPr fontId="1"/>
  </si>
  <si>
    <t>法人税の連結納税を開始した（しなくなった）</t>
    <rPh sb="0" eb="3">
      <t>ホウジンゼイ</t>
    </rPh>
    <rPh sb="4" eb="6">
      <t>レンケツ</t>
    </rPh>
    <rPh sb="6" eb="8">
      <t>ノウゼイ</t>
    </rPh>
    <rPh sb="9" eb="11">
      <t>カイシ</t>
    </rPh>
    <phoneticPr fontId="1"/>
  </si>
  <si>
    <t>法人税の申告期限の延長をした（しなくなった）</t>
    <rPh sb="0" eb="3">
      <t>ホウジンゼイ</t>
    </rPh>
    <rPh sb="4" eb="6">
      <t>シンコク</t>
    </rPh>
    <rPh sb="6" eb="8">
      <t>キゲン</t>
    </rPh>
    <rPh sb="9" eb="11">
      <t>エンチョウ</t>
    </rPh>
    <phoneticPr fontId="1"/>
  </si>
  <si>
    <t>A12</t>
    <phoneticPr fontId="1"/>
  </si>
  <si>
    <t>A13</t>
    <phoneticPr fontId="1"/>
  </si>
  <si>
    <t>A14</t>
    <phoneticPr fontId="1"/>
  </si>
  <si>
    <t>B1.C1</t>
    <phoneticPr fontId="1"/>
  </si>
  <si>
    <t>A3.A5.A9.A10.G1.G2.Z</t>
    <phoneticPr fontId="1"/>
  </si>
  <si>
    <t>Z</t>
    <phoneticPr fontId="1"/>
  </si>
  <si>
    <t>A1～A14.Z</t>
    <phoneticPr fontId="1"/>
  </si>
  <si>
    <t>軽自動車税・固定資産税の口座振替の申請・変更をしたい</t>
    <rPh sb="0" eb="4">
      <t>ケイジドウシャ</t>
    </rPh>
    <rPh sb="4" eb="5">
      <t>ゼイ</t>
    </rPh>
    <rPh sb="6" eb="8">
      <t>コテイ</t>
    </rPh>
    <rPh sb="8" eb="10">
      <t>シサン</t>
    </rPh>
    <rPh sb="10" eb="11">
      <t>ゼイ</t>
    </rPh>
    <rPh sb="12" eb="14">
      <t>コウザ</t>
    </rPh>
    <rPh sb="14" eb="16">
      <t>フリカエ</t>
    </rPh>
    <rPh sb="17" eb="19">
      <t>シンセイ</t>
    </rPh>
    <rPh sb="20" eb="22">
      <t>ヘンコウ</t>
    </rPh>
    <phoneticPr fontId="1"/>
  </si>
  <si>
    <t>L1</t>
    <phoneticPr fontId="1"/>
  </si>
  <si>
    <t>http://www.city.anjo.aichi.jp/zigyo/zigyozeikin/documents/20160921181902.pdf</t>
    <phoneticPr fontId="1"/>
  </si>
  <si>
    <t>http://www.city.anjo.aichi.jp/zigyo/zigyozeikin/documents/20160921181902meisyo.pdf</t>
    <phoneticPr fontId="1"/>
  </si>
  <si>
    <t>http://www.city.anjo.aichi.jp/zigyo/zigyozeikin/documents/20160921181902tokurei.pdf</t>
    <phoneticPr fontId="1"/>
  </si>
  <si>
    <t>http://www.city.anjo.aichi.jp/zigyo/zigyozeikin/documents/20160921181924tokureitorikeshi.pdf</t>
    <phoneticPr fontId="1"/>
  </si>
  <si>
    <t>http://www.city.anjo.aichi.jp/zigyo/zigyozeikin/documents/houidoutei2-1.pdf</t>
    <phoneticPr fontId="1"/>
  </si>
  <si>
    <t>http://www.city.anjo.aichi.jp/zigyo/zigyozeikin/documents/20160921181902taisyoku.pdf</t>
    <phoneticPr fontId="1"/>
  </si>
  <si>
    <t>軽自動車等を所有するようになった（追加する場合も含む）</t>
    <rPh sb="0" eb="4">
      <t>ケイジドウシャ</t>
    </rPh>
    <rPh sb="4" eb="5">
      <t>トウ</t>
    </rPh>
    <rPh sb="6" eb="8">
      <t>ショユウ</t>
    </rPh>
    <phoneticPr fontId="1"/>
  </si>
  <si>
    <t>軽自動車等を所有しなくなった</t>
    <rPh sb="0" eb="4">
      <t>ケイジドウシャ</t>
    </rPh>
    <rPh sb="4" eb="5">
      <t>トウ</t>
    </rPh>
    <rPh sb="6" eb="8">
      <t>ショユウ</t>
    </rPh>
    <phoneticPr fontId="1"/>
  </si>
  <si>
    <t>https://www.city.anjo.aichi.jp/kurasu/zeikin/documents/gentsukikoufushinkokusho.pdf</t>
    <phoneticPr fontId="1"/>
  </si>
  <si>
    <t>https://www.city.anjo.aichi.jp/kurasu/zeikin/documents/gentsukihaishashinkokusho.pdf</t>
    <phoneticPr fontId="1"/>
  </si>
  <si>
    <t>https://www.city.anjo.aichi.jp/kurasu/zeikin/nozei/koza.html</t>
    <phoneticPr fontId="1"/>
  </si>
  <si>
    <t>https://www.city.anjo.aichi.jp/zigyo/zigyozeikin/documents/yousiki00306.pdf</t>
    <phoneticPr fontId="1"/>
  </si>
  <si>
    <t>https://www.city.anjo.aichi.jp/zigyo/zigyozeikin/nyutou.html</t>
    <phoneticPr fontId="1"/>
  </si>
  <si>
    <t>https://www.city.anjo.aichi.jp/kurasu/zeikin/kotei/shokyakushisan-shinkoku.html</t>
    <phoneticPr fontId="1"/>
  </si>
  <si>
    <t>A3.A5.A9.A10.H1.H2.Z</t>
    <phoneticPr fontId="1"/>
  </si>
  <si>
    <t>A3.A5.A9.A10.I1.I2.Z</t>
    <phoneticPr fontId="1"/>
  </si>
  <si>
    <t>A3.A5.A9.A10.J1.J2.Z</t>
    <phoneticPr fontId="1"/>
  </si>
  <si>
    <t>http://www.city.anjo.aichi.jp/zigyo/zigyozeikin/hojinshinkoku.html</t>
    <phoneticPr fontId="1"/>
  </si>
  <si>
    <t>http://www.city.anjo.aichi.jp/zigyo/zigyozeikin/tokubetutyoushuunituite.html</t>
    <phoneticPr fontId="1"/>
  </si>
  <si>
    <t>https://www.city.anjo.aichi.jp/kurasu/zeikin/keiji.html</t>
    <phoneticPr fontId="1"/>
  </si>
  <si>
    <t>【詳細】http://www.city.anjo.aichi.jp/zigyo/zigyozeikin/hojinshinkoku.html</t>
    <rPh sb="1" eb="3">
      <t>ショウサイ</t>
    </rPh>
    <phoneticPr fontId="1"/>
  </si>
  <si>
    <t>http://www.city.anjo.aichi.jp/zigyo/zigyozeikin/documents/20160921181902tokukiri.pdf</t>
    <phoneticPr fontId="1"/>
  </si>
  <si>
    <t>【異動届用紙】http://www.city.anjo.aichi.jp/zigyo/zigyozeikin/documents/houidoutei2-1.pdf</t>
    <rPh sb="1" eb="4">
      <t>イドウトドケ</t>
    </rPh>
    <rPh sb="4" eb="6">
      <t>ヨウシ</t>
    </rPh>
    <phoneticPr fontId="1"/>
  </si>
  <si>
    <t>【詳細】http://www.city.anjo.aichi.jp/zigyo/zigyozeikin/tokubetutyoushuunituite.html</t>
    <rPh sb="1" eb="3">
      <t>ショウサイ</t>
    </rPh>
    <phoneticPr fontId="1"/>
  </si>
  <si>
    <t>住民税の特別徴収（特別徴収への切替依頼書）</t>
    <rPh sb="0" eb="3">
      <t>ジュウミンゼイ</t>
    </rPh>
    <rPh sb="4" eb="6">
      <t>トクベツ</t>
    </rPh>
    <rPh sb="6" eb="8">
      <t>チョウシュウ</t>
    </rPh>
    <phoneticPr fontId="1"/>
  </si>
  <si>
    <t>【依頼書用紙】http://www.city.anjo.aichi.jp/zigyo/zigyozeikin/documents/20160921181902tokukiri.pdf</t>
    <rPh sb="1" eb="4">
      <t>イライショ</t>
    </rPh>
    <rPh sb="4" eb="6">
      <t>ヨウシ</t>
    </rPh>
    <phoneticPr fontId="1"/>
  </si>
  <si>
    <t>【届出書用紙】http://www.city.anjo.aichi.jp/zigyo/zigyozeikin/documents/20160921181902meisyo.pdf</t>
    <rPh sb="1" eb="4">
      <t>トドケデショ</t>
    </rPh>
    <rPh sb="4" eb="6">
      <t>ヨウシ</t>
    </rPh>
    <phoneticPr fontId="1"/>
  </si>
  <si>
    <t>住民税の特別徴収（給与所得者異動届出書）</t>
    <rPh sb="0" eb="3">
      <t>ジュウミンゼイ</t>
    </rPh>
    <rPh sb="4" eb="6">
      <t>トクベツ</t>
    </rPh>
    <rPh sb="6" eb="8">
      <t>チョウシュウ</t>
    </rPh>
    <rPh sb="9" eb="11">
      <t>キュウヨ</t>
    </rPh>
    <rPh sb="11" eb="13">
      <t>ショトク</t>
    </rPh>
    <rPh sb="13" eb="14">
      <t>シャ</t>
    </rPh>
    <rPh sb="16" eb="18">
      <t>トドケデ</t>
    </rPh>
    <rPh sb="18" eb="19">
      <t>ショ</t>
    </rPh>
    <phoneticPr fontId="1"/>
  </si>
  <si>
    <t>【届出書用紙】http://www.city.anjo.aichi.jp/zigyo/zigyozeikin/documents/20160921181902.pdf</t>
    <rPh sb="1" eb="4">
      <t>トドケデショ</t>
    </rPh>
    <rPh sb="4" eb="6">
      <t>ヨウシ</t>
    </rPh>
    <phoneticPr fontId="1"/>
  </si>
  <si>
    <t>【特例申請書用紙】http://www.city.anjo.aichi.jp/zigyo/zigyozeikin/documents/20160921181902tokurei.pdf</t>
    <rPh sb="1" eb="3">
      <t>トクレイ</t>
    </rPh>
    <rPh sb="3" eb="6">
      <t>シンセイショ</t>
    </rPh>
    <rPh sb="6" eb="8">
      <t>ヨウシ</t>
    </rPh>
    <phoneticPr fontId="1"/>
  </si>
  <si>
    <t>【取消申請書用紙】http://www.city.anjo.aichi.jp/zigyo/zigyozeikin/documents/20160921181924tokureitorikeshi.pdf</t>
    <rPh sb="1" eb="3">
      <t>トリケシ</t>
    </rPh>
    <rPh sb="3" eb="6">
      <t>シンセイショ</t>
    </rPh>
    <rPh sb="6" eb="8">
      <t>ヨウシ</t>
    </rPh>
    <phoneticPr fontId="1"/>
  </si>
  <si>
    <t>【納入内訳書用紙】http://www.city.anjo.aichi.jp/zigyo/zigyozeikin/documents/20160921181902taisyoku.pdf</t>
    <rPh sb="1" eb="3">
      <t>ノウニュウ</t>
    </rPh>
    <rPh sb="3" eb="6">
      <t>ウチワケショ</t>
    </rPh>
    <rPh sb="6" eb="8">
      <t>ヨウシ</t>
    </rPh>
    <phoneticPr fontId="1"/>
  </si>
  <si>
    <t>その他</t>
    <rPh sb="2" eb="3">
      <t>タ</t>
    </rPh>
    <phoneticPr fontId="1"/>
  </si>
  <si>
    <t>法人の基本情報</t>
    <rPh sb="0" eb="2">
      <t>ホウジン</t>
    </rPh>
    <rPh sb="3" eb="5">
      <t>キホン</t>
    </rPh>
    <rPh sb="5" eb="7">
      <t>ジョウホウ</t>
    </rPh>
    <phoneticPr fontId="1"/>
  </si>
  <si>
    <t>従業員</t>
    <rPh sb="0" eb="3">
      <t>ジュウギョウイン</t>
    </rPh>
    <phoneticPr fontId="1"/>
  </si>
  <si>
    <t>固定資産</t>
    <rPh sb="0" eb="2">
      <t>コテイ</t>
    </rPh>
    <rPh sb="2" eb="4">
      <t>シサン</t>
    </rPh>
    <phoneticPr fontId="1"/>
  </si>
  <si>
    <t>A3.A5.A9.A10.B1.C1.D1.E1.E2.Z</t>
    <phoneticPr fontId="1"/>
  </si>
  <si>
    <t>様式リンク</t>
    <rPh sb="0" eb="2">
      <t>ヨウシキ</t>
    </rPh>
    <phoneticPr fontId="1"/>
  </si>
  <si>
    <t>HP説明リンク</t>
    <rPh sb="2" eb="4">
      <t>セツメイ</t>
    </rPh>
    <phoneticPr fontId="1"/>
  </si>
  <si>
    <t>住民税の特別徴収（納期の特例の申請書）</t>
    <rPh sb="0" eb="3">
      <t>ジュウミンゼイ</t>
    </rPh>
    <rPh sb="4" eb="6">
      <t>トクベツ</t>
    </rPh>
    <rPh sb="6" eb="8">
      <t>チョウシュウ</t>
    </rPh>
    <rPh sb="9" eb="11">
      <t>ノウキ</t>
    </rPh>
    <rPh sb="12" eb="14">
      <t>トクレイ</t>
    </rPh>
    <rPh sb="15" eb="18">
      <t>シンセイショ</t>
    </rPh>
    <phoneticPr fontId="1"/>
  </si>
  <si>
    <t>住民税の特別徴収（納期の特例取消届出書）</t>
    <phoneticPr fontId="1"/>
  </si>
  <si>
    <t>【異動届記入例】http://www.city.anjo.aichi.jp/zigyo/zigyozeikin/documents/houidoukinyu2.pdf</t>
    <phoneticPr fontId="1"/>
  </si>
  <si>
    <t>質問条件</t>
    <rPh sb="0" eb="2">
      <t>シツモン</t>
    </rPh>
    <rPh sb="2" eb="4">
      <t>ジョウケン</t>
    </rPh>
    <phoneticPr fontId="1"/>
  </si>
  <si>
    <t>届出内容</t>
    <rPh sb="0" eb="2">
      <t>トドケデ</t>
    </rPh>
    <rPh sb="2" eb="4">
      <t>ナイヨウ</t>
    </rPh>
    <phoneticPr fontId="1"/>
  </si>
  <si>
    <t>https://www.city.anjo.aichi.jp/kurasu/zeikin/kotei/index.html</t>
    <phoneticPr fontId="1"/>
  </si>
  <si>
    <t>Ｂ,Ｆ</t>
    <phoneticPr fontId="1"/>
  </si>
  <si>
    <t>Ｍ</t>
    <phoneticPr fontId="1"/>
  </si>
  <si>
    <t>送付先変更届</t>
    <rPh sb="0" eb="3">
      <t>ソウフサキ</t>
    </rPh>
    <rPh sb="3" eb="5">
      <t>ヘンコウ</t>
    </rPh>
    <rPh sb="5" eb="6">
      <t>トドケ</t>
    </rPh>
    <phoneticPr fontId="1"/>
  </si>
  <si>
    <t>【固定資産税・都市計画税についての詳細はこちらをご覧ください】https://www.city.anjo.aichi.jp/kurasu/zeikin/kotei/index.html</t>
    <rPh sb="1" eb="3">
      <t>コテイ</t>
    </rPh>
    <rPh sb="3" eb="5">
      <t>シサン</t>
    </rPh>
    <rPh sb="5" eb="6">
      <t>ゼイ</t>
    </rPh>
    <rPh sb="7" eb="9">
      <t>トシ</t>
    </rPh>
    <rPh sb="9" eb="11">
      <t>ケイカク</t>
    </rPh>
    <rPh sb="11" eb="12">
      <t>ゼイ</t>
    </rPh>
    <rPh sb="17" eb="19">
      <t>ショウサイ</t>
    </rPh>
    <rPh sb="25" eb="26">
      <t>ラン</t>
    </rPh>
    <phoneticPr fontId="1"/>
  </si>
  <si>
    <r>
      <t>提出先：市民税課市民税係　　　　　※「変更後の状況」にあてはまるものが無かった場合は、届出方法について</t>
    </r>
    <r>
      <rPr>
        <u/>
        <sz val="11"/>
        <color theme="1"/>
        <rFont val="HGS創英角ｺﾞｼｯｸUB"/>
        <family val="3"/>
        <charset val="128"/>
      </rPr>
      <t>市民税課市民税係（0566-71-2214）</t>
    </r>
    <r>
      <rPr>
        <sz val="11"/>
        <color theme="1"/>
        <rFont val="Meiryo UI"/>
        <family val="3"/>
        <charset val="128"/>
      </rPr>
      <t>へお問い合わせください。</t>
    </r>
    <rPh sb="19" eb="21">
      <t>ヘンコウ</t>
    </rPh>
    <rPh sb="21" eb="22">
      <t>ゴ</t>
    </rPh>
    <rPh sb="23" eb="25">
      <t>ジョウキョウ</t>
    </rPh>
    <rPh sb="35" eb="36">
      <t>ナ</t>
    </rPh>
    <rPh sb="39" eb="41">
      <t>バアイ</t>
    </rPh>
    <rPh sb="43" eb="45">
      <t>トドケデ</t>
    </rPh>
    <rPh sb="45" eb="47">
      <t>ホウホウ</t>
    </rPh>
    <rPh sb="51" eb="54">
      <t>シミンゼイ</t>
    </rPh>
    <rPh sb="54" eb="55">
      <t>カ</t>
    </rPh>
    <rPh sb="55" eb="58">
      <t>シミンゼイ</t>
    </rPh>
    <rPh sb="58" eb="59">
      <t>ガカリ</t>
    </rPh>
    <rPh sb="75" eb="76">
      <t>ト</t>
    </rPh>
    <rPh sb="77" eb="78">
      <t>ア</t>
    </rPh>
    <phoneticPr fontId="1"/>
  </si>
  <si>
    <r>
      <t>提出先：市民税課市民税係　　　　　※変更後の状況にあてはまるものが無かった場合は、届出方法について</t>
    </r>
    <r>
      <rPr>
        <u/>
        <sz val="11"/>
        <color theme="1"/>
        <rFont val="HGS創英角ｺﾞｼｯｸUB"/>
        <family val="3"/>
        <charset val="128"/>
      </rPr>
      <t>市民税課市民税係（0566-71-2214）</t>
    </r>
    <r>
      <rPr>
        <sz val="11"/>
        <color theme="1"/>
        <rFont val="Meiryo UI"/>
        <family val="3"/>
        <charset val="128"/>
      </rPr>
      <t>へお問い合わせください。</t>
    </r>
    <rPh sb="18" eb="20">
      <t>ヘンコウ</t>
    </rPh>
    <rPh sb="20" eb="21">
      <t>ゴ</t>
    </rPh>
    <rPh sb="22" eb="24">
      <t>ジョウキョウ</t>
    </rPh>
    <rPh sb="33" eb="34">
      <t>ナ</t>
    </rPh>
    <rPh sb="37" eb="39">
      <t>バアイ</t>
    </rPh>
    <rPh sb="41" eb="43">
      <t>トドケデ</t>
    </rPh>
    <rPh sb="43" eb="45">
      <t>ホウホウ</t>
    </rPh>
    <rPh sb="49" eb="52">
      <t>シミンゼイ</t>
    </rPh>
    <rPh sb="52" eb="53">
      <t>カ</t>
    </rPh>
    <rPh sb="53" eb="56">
      <t>シミンゼイ</t>
    </rPh>
    <rPh sb="56" eb="57">
      <t>ガカリ</t>
    </rPh>
    <rPh sb="73" eb="74">
      <t>ト</t>
    </rPh>
    <rPh sb="75" eb="76">
      <t>ア</t>
    </rPh>
    <phoneticPr fontId="1"/>
  </si>
  <si>
    <r>
      <t>提出先：市民税課市民税係　　　　　※「変更後の状況」にあてはまるものが無かった場合は、届出方法について</t>
    </r>
    <r>
      <rPr>
        <u/>
        <sz val="11"/>
        <color theme="1"/>
        <rFont val="HGS創英角ｺﾞｼｯｸUB"/>
        <family val="3"/>
        <charset val="128"/>
      </rPr>
      <t>市民税課市民税係（0566-71-2214）</t>
    </r>
    <r>
      <rPr>
        <sz val="11"/>
        <color theme="1"/>
        <rFont val="Meiryo UI"/>
        <family val="3"/>
        <charset val="128"/>
      </rPr>
      <t>へお問い合わせください。</t>
    </r>
    <rPh sb="0" eb="2">
      <t>テイシュツ</t>
    </rPh>
    <rPh sb="2" eb="3">
      <t>サキ</t>
    </rPh>
    <rPh sb="4" eb="7">
      <t>シミンゼイ</t>
    </rPh>
    <rPh sb="7" eb="8">
      <t>カ</t>
    </rPh>
    <rPh sb="8" eb="11">
      <t>シミンゼイ</t>
    </rPh>
    <rPh sb="11" eb="12">
      <t>ガカリ</t>
    </rPh>
    <rPh sb="19" eb="21">
      <t>ヘンコウ</t>
    </rPh>
    <rPh sb="21" eb="22">
      <t>ゴ</t>
    </rPh>
    <rPh sb="23" eb="25">
      <t>ジョウキョウ</t>
    </rPh>
    <rPh sb="35" eb="36">
      <t>ナ</t>
    </rPh>
    <rPh sb="39" eb="41">
      <t>バアイ</t>
    </rPh>
    <rPh sb="43" eb="45">
      <t>トドケデ</t>
    </rPh>
    <rPh sb="45" eb="47">
      <t>ホウホウ</t>
    </rPh>
    <rPh sb="51" eb="54">
      <t>シミンゼイ</t>
    </rPh>
    <rPh sb="54" eb="55">
      <t>カ</t>
    </rPh>
    <rPh sb="55" eb="58">
      <t>シミンゼイ</t>
    </rPh>
    <rPh sb="58" eb="59">
      <t>ガカリ</t>
    </rPh>
    <rPh sb="75" eb="76">
      <t>ト</t>
    </rPh>
    <rPh sb="77" eb="78">
      <t>ア</t>
    </rPh>
    <phoneticPr fontId="1"/>
  </si>
  <si>
    <t>固定資産税（償却資産）の手続きが必要です</t>
    <rPh sb="0" eb="2">
      <t>コテイ</t>
    </rPh>
    <rPh sb="2" eb="4">
      <t>シサン</t>
    </rPh>
    <rPh sb="4" eb="5">
      <t>ゼイ</t>
    </rPh>
    <rPh sb="6" eb="10">
      <t>ショウキャクシサン</t>
    </rPh>
    <rPh sb="12" eb="14">
      <t>テツヅ</t>
    </rPh>
    <rPh sb="16" eb="18">
      <t>ヒツヨウ</t>
    </rPh>
    <phoneticPr fontId="1"/>
  </si>
  <si>
    <t>【固定資産税（償却資産）についての詳細はこちらをご覧ください】https://www.city.anjo.aichi.jp/kurasu/zeikin/kotei/shokyakushisan-shinkoku.html</t>
    <rPh sb="7" eb="11">
      <t>ショウキャクシサン</t>
    </rPh>
    <phoneticPr fontId="1"/>
  </si>
  <si>
    <t>［住民税の特別徴収］『特別徴収への切替依頼書』が必要です</t>
    <rPh sb="24" eb="26">
      <t>ヒツヨウ</t>
    </rPh>
    <phoneticPr fontId="1"/>
  </si>
  <si>
    <t>［住民税の特別徴収］『特別徴収義務者の所在名称変更届』が必要です</t>
    <rPh sb="1" eb="4">
      <t>ジュウミンゼイ</t>
    </rPh>
    <rPh sb="5" eb="7">
      <t>トクベツ</t>
    </rPh>
    <rPh sb="7" eb="9">
      <t>チョウシュウ</t>
    </rPh>
    <rPh sb="11" eb="13">
      <t>トクベツ</t>
    </rPh>
    <rPh sb="13" eb="15">
      <t>チョウシュウ</t>
    </rPh>
    <rPh sb="15" eb="18">
      <t>ギムシャ</t>
    </rPh>
    <rPh sb="28" eb="30">
      <t>ヒツヨウ</t>
    </rPh>
    <phoneticPr fontId="1"/>
  </si>
  <si>
    <t>［住民税の特別徴収］『給与所得者異動届出書』が必要です</t>
    <rPh sb="1" eb="4">
      <t>ジュウミンゼイ</t>
    </rPh>
    <rPh sb="5" eb="7">
      <t>トクベツ</t>
    </rPh>
    <rPh sb="7" eb="9">
      <t>チョウシュウ</t>
    </rPh>
    <rPh sb="11" eb="13">
      <t>キュウヨ</t>
    </rPh>
    <rPh sb="13" eb="15">
      <t>ショトク</t>
    </rPh>
    <rPh sb="15" eb="16">
      <t>シャ</t>
    </rPh>
    <rPh sb="18" eb="20">
      <t>トドケデ</t>
    </rPh>
    <rPh sb="20" eb="21">
      <t>ショ</t>
    </rPh>
    <rPh sb="23" eb="25">
      <t>ヒツヨウ</t>
    </rPh>
    <phoneticPr fontId="1"/>
  </si>
  <si>
    <t>［住民税の特別徴収］『退職所得に係る特別徴収税額納入内訳書』が必要です</t>
    <rPh sb="11" eb="13">
      <t>タイショク</t>
    </rPh>
    <rPh sb="13" eb="15">
      <t>ショトク</t>
    </rPh>
    <rPh sb="16" eb="17">
      <t>カカ</t>
    </rPh>
    <rPh sb="18" eb="20">
      <t>トクベツ</t>
    </rPh>
    <rPh sb="20" eb="22">
      <t>チョウシュウ</t>
    </rPh>
    <rPh sb="22" eb="24">
      <t>ゼイガク</t>
    </rPh>
    <rPh sb="24" eb="26">
      <t>ノウニュウ</t>
    </rPh>
    <rPh sb="26" eb="29">
      <t>ウチワケショ</t>
    </rPh>
    <rPh sb="31" eb="33">
      <t>ヒツヨウ</t>
    </rPh>
    <phoneticPr fontId="1"/>
  </si>
  <si>
    <t>［軽自動車税］『書類の送付先変更届』が必要です</t>
    <rPh sb="1" eb="5">
      <t>ケイジドウシャ</t>
    </rPh>
    <rPh sb="5" eb="6">
      <t>ゼイ</t>
    </rPh>
    <rPh sb="8" eb="10">
      <t>ショルイ</t>
    </rPh>
    <rPh sb="11" eb="14">
      <t>ソウフサキ</t>
    </rPh>
    <rPh sb="14" eb="16">
      <t>ヘンコウ</t>
    </rPh>
    <rPh sb="16" eb="17">
      <t>トドケ</t>
    </rPh>
    <rPh sb="19" eb="21">
      <t>ヒツヨウ</t>
    </rPh>
    <phoneticPr fontId="1"/>
  </si>
  <si>
    <t>［住民税の特別徴収］『特別徴収税額の納期の特例申請書、取消届出書』が必要です</t>
    <rPh sb="1" eb="4">
      <t>ジュウミンゼイ</t>
    </rPh>
    <rPh sb="5" eb="7">
      <t>トクベツ</t>
    </rPh>
    <rPh sb="7" eb="9">
      <t>チョウシュウ</t>
    </rPh>
    <rPh sb="11" eb="13">
      <t>トクベツ</t>
    </rPh>
    <rPh sb="13" eb="15">
      <t>チョウシュウ</t>
    </rPh>
    <rPh sb="15" eb="17">
      <t>ゼイガク</t>
    </rPh>
    <rPh sb="18" eb="20">
      <t>ノウキ</t>
    </rPh>
    <rPh sb="21" eb="23">
      <t>トクレイ</t>
    </rPh>
    <rPh sb="23" eb="26">
      <t>シンセイショ</t>
    </rPh>
    <rPh sb="27" eb="29">
      <t>トリケシ</t>
    </rPh>
    <rPh sb="29" eb="32">
      <t>トドケデショ</t>
    </rPh>
    <rPh sb="34" eb="36">
      <t>ヒツヨウ</t>
    </rPh>
    <phoneticPr fontId="1"/>
  </si>
  <si>
    <t>提出先：資産税課償却資産係　　　　　※届出用紙が必要な場合は資産税課償却資産係（0566-71-2215）へご連絡ください。</t>
    <rPh sb="0" eb="2">
      <t>テイシュツ</t>
    </rPh>
    <rPh sb="2" eb="3">
      <t>サキ</t>
    </rPh>
    <rPh sb="4" eb="7">
      <t>シサンゼイ</t>
    </rPh>
    <rPh sb="7" eb="8">
      <t>カ</t>
    </rPh>
    <rPh sb="8" eb="10">
      <t>ショウキャク</t>
    </rPh>
    <rPh sb="10" eb="12">
      <t>シサン</t>
    </rPh>
    <rPh sb="12" eb="13">
      <t>ガカリ</t>
    </rPh>
    <rPh sb="19" eb="21">
      <t>トドケデ</t>
    </rPh>
    <rPh sb="21" eb="23">
      <t>ヨウシ</t>
    </rPh>
    <rPh sb="24" eb="26">
      <t>ヒツヨウ</t>
    </rPh>
    <rPh sb="27" eb="29">
      <t>バアイ</t>
    </rPh>
    <rPh sb="34" eb="38">
      <t>ショウキャクシサン</t>
    </rPh>
    <rPh sb="55" eb="57">
      <t>レンラク</t>
    </rPh>
    <phoneticPr fontId="1"/>
  </si>
  <si>
    <t>提出先：市民税課軽自動車税係　　　　　※届出用紙が必要な場合は市民税課軽自動車税係（0566-71-2213）へご連絡ください。</t>
    <rPh sb="4" eb="7">
      <t>シミンゼイ</t>
    </rPh>
    <rPh sb="7" eb="8">
      <t>カ</t>
    </rPh>
    <rPh sb="8" eb="12">
      <t>ケイジドウシャ</t>
    </rPh>
    <rPh sb="12" eb="13">
      <t>ゼイ</t>
    </rPh>
    <rPh sb="20" eb="22">
      <t>トドケデ</t>
    </rPh>
    <rPh sb="22" eb="24">
      <t>ヨウシ</t>
    </rPh>
    <rPh sb="25" eb="27">
      <t>ヒツヨウ</t>
    </rPh>
    <rPh sb="28" eb="30">
      <t>バアイ</t>
    </rPh>
    <rPh sb="57" eb="59">
      <t>レンラク</t>
    </rPh>
    <phoneticPr fontId="1"/>
  </si>
  <si>
    <t>［固定資産税・軽自動車税］口座振替の申請・変更手続きをお願いします。</t>
    <rPh sb="1" eb="3">
      <t>コテイ</t>
    </rPh>
    <rPh sb="3" eb="6">
      <t>シサンゼイ</t>
    </rPh>
    <rPh sb="7" eb="11">
      <t>ケイジドウシャ</t>
    </rPh>
    <rPh sb="11" eb="12">
      <t>ゼイ</t>
    </rPh>
    <rPh sb="13" eb="15">
      <t>コウザ</t>
    </rPh>
    <rPh sb="15" eb="17">
      <t>フリカエ</t>
    </rPh>
    <rPh sb="18" eb="20">
      <t>シンセイ</t>
    </rPh>
    <rPh sb="21" eb="23">
      <t>ヘンコウ</t>
    </rPh>
    <rPh sb="23" eb="25">
      <t>テツヅ</t>
    </rPh>
    <rPh sb="28" eb="29">
      <t>ネガ</t>
    </rPh>
    <phoneticPr fontId="1"/>
  </si>
  <si>
    <t>ご不明な点がありましたら納税課管理係（0566-71-2216）までお問い合わせください。</t>
    <rPh sb="1" eb="3">
      <t>フメイ</t>
    </rPh>
    <rPh sb="4" eb="5">
      <t>テン</t>
    </rPh>
    <rPh sb="12" eb="15">
      <t>ノウゼイカ</t>
    </rPh>
    <rPh sb="15" eb="17">
      <t>カンリ</t>
    </rPh>
    <rPh sb="17" eb="18">
      <t>ガカリ</t>
    </rPh>
    <rPh sb="35" eb="36">
      <t>ト</t>
    </rPh>
    <rPh sb="37" eb="38">
      <t>ア</t>
    </rPh>
    <phoneticPr fontId="1"/>
  </si>
  <si>
    <t>B,C,D,E,Ｆ</t>
    <phoneticPr fontId="1"/>
  </si>
  <si>
    <t>不動産登記（土地）の登録・変更をお願いします</t>
    <rPh sb="0" eb="3">
      <t>フドウサン</t>
    </rPh>
    <rPh sb="3" eb="5">
      <t>トウキ</t>
    </rPh>
    <rPh sb="6" eb="8">
      <t>トチ</t>
    </rPh>
    <rPh sb="10" eb="12">
      <t>トウロク</t>
    </rPh>
    <rPh sb="13" eb="15">
      <t>ヘンコウ</t>
    </rPh>
    <rPh sb="17" eb="18">
      <t>ネガ</t>
    </rPh>
    <phoneticPr fontId="1"/>
  </si>
  <si>
    <t>不動産登記（家屋）の登録・変更をお願いします</t>
    <rPh sb="0" eb="3">
      <t>フドウサン</t>
    </rPh>
    <rPh sb="3" eb="5">
      <t>トウキ</t>
    </rPh>
    <rPh sb="6" eb="8">
      <t>カオク</t>
    </rPh>
    <rPh sb="13" eb="15">
      <t>ヘンコウ</t>
    </rPh>
    <rPh sb="17" eb="18">
      <t>ネガ</t>
    </rPh>
    <phoneticPr fontId="1"/>
  </si>
  <si>
    <t>【申請・変更手続きについて詳細はこちらをご覧ください】https://www.city.anjo.aichi.jp/kurasu/zeikin/nozei/koza.html</t>
    <phoneticPr fontId="1"/>
  </si>
  <si>
    <t>［法人市民税］『法人の異動等申告書』が必要です　※下記の添付書類を添付してください</t>
    <rPh sb="1" eb="3">
      <t>ホウジン</t>
    </rPh>
    <rPh sb="3" eb="6">
      <t>シミンゼイ</t>
    </rPh>
    <rPh sb="8" eb="10">
      <t>ホウジン</t>
    </rPh>
    <rPh sb="11" eb="13">
      <t>イドウ</t>
    </rPh>
    <rPh sb="13" eb="14">
      <t>トウ</t>
    </rPh>
    <rPh sb="14" eb="17">
      <t>シンコクショ</t>
    </rPh>
    <rPh sb="19" eb="21">
      <t>ヒツヨウ</t>
    </rPh>
    <rPh sb="25" eb="27">
      <t>カキ</t>
    </rPh>
    <rPh sb="28" eb="30">
      <t>テンプ</t>
    </rPh>
    <rPh sb="30" eb="32">
      <t>ショルイ</t>
    </rPh>
    <rPh sb="33" eb="35">
      <t>テンプ</t>
    </rPh>
    <phoneticPr fontId="1"/>
  </si>
  <si>
    <t>【【注意】建物を取り壊した場合は資産税課家屋係（0566-71-2215）までご連絡ください（詳細はこちらをクリックしてください）】https://www.city.anjo.aichi.jp/kurasu/zeikin/kotei/torikowashi.html</t>
    <phoneticPr fontId="1"/>
  </si>
  <si>
    <t>軽自動車税・固定資産税の口座振替の申請をしている</t>
    <rPh sb="0" eb="4">
      <t>ケイジドウシャ</t>
    </rPh>
    <rPh sb="4" eb="5">
      <t>ゼイ</t>
    </rPh>
    <rPh sb="6" eb="8">
      <t>コテイ</t>
    </rPh>
    <rPh sb="8" eb="11">
      <t>シサンゼイ</t>
    </rPh>
    <rPh sb="12" eb="14">
      <t>コウザ</t>
    </rPh>
    <rPh sb="14" eb="16">
      <t>フリカエ</t>
    </rPh>
    <rPh sb="17" eb="19">
      <t>シンセイ</t>
    </rPh>
    <phoneticPr fontId="1"/>
  </si>
  <si>
    <t>はい</t>
    <phoneticPr fontId="1"/>
  </si>
  <si>
    <t>いいえ</t>
    <phoneticPr fontId="1"/>
  </si>
  <si>
    <r>
      <t>”●印”をクリックで</t>
    </r>
    <r>
      <rPr>
        <u/>
        <sz val="36"/>
        <color rgb="FFFF0000"/>
        <rFont val="Meiryo UI"/>
        <family val="3"/>
        <charset val="128"/>
      </rPr>
      <t>リンク先：安城市公式サイト「望遠郷」</t>
    </r>
    <r>
      <rPr>
        <sz val="36"/>
        <color rgb="FF002060"/>
        <rFont val="Meiryo UI"/>
        <family val="3"/>
        <charset val="128"/>
      </rPr>
      <t>が開きます</t>
    </r>
    <rPh sb="2" eb="3">
      <t>シルシ</t>
    </rPh>
    <rPh sb="13" eb="14">
      <t>サキ</t>
    </rPh>
    <rPh sb="15" eb="18">
      <t>アンジョウシ</t>
    </rPh>
    <rPh sb="18" eb="20">
      <t>コウシキ</t>
    </rPh>
    <rPh sb="24" eb="26">
      <t>ボウエン</t>
    </rPh>
    <rPh sb="26" eb="27">
      <t>キョウ</t>
    </rPh>
    <rPh sb="29" eb="30">
      <t>ヒラ</t>
    </rPh>
    <phoneticPr fontId="1"/>
  </si>
  <si>
    <t>ご不明な点がありましたら資産税課家屋係（0566-71-2215）へお問い合わせください。</t>
    <rPh sb="1" eb="3">
      <t>フメイ</t>
    </rPh>
    <rPh sb="4" eb="5">
      <t>テン</t>
    </rPh>
    <rPh sb="12" eb="15">
      <t>シサンゼイ</t>
    </rPh>
    <rPh sb="15" eb="16">
      <t>カ</t>
    </rPh>
    <rPh sb="16" eb="18">
      <t>カオク</t>
    </rPh>
    <rPh sb="18" eb="19">
      <t>ガカリ</t>
    </rPh>
    <rPh sb="35" eb="36">
      <t>ト</t>
    </rPh>
    <rPh sb="37" eb="38">
      <t>ア</t>
    </rPh>
    <phoneticPr fontId="1"/>
  </si>
  <si>
    <t>ご不明な点がありましたら資産税課土地係（0566-71-2256）へお問い合わせください。</t>
    <rPh sb="1" eb="3">
      <t>フメイ</t>
    </rPh>
    <rPh sb="4" eb="5">
      <t>テン</t>
    </rPh>
    <rPh sb="12" eb="15">
      <t>シサンゼイ</t>
    </rPh>
    <rPh sb="15" eb="16">
      <t>カ</t>
    </rPh>
    <rPh sb="16" eb="18">
      <t>トチ</t>
    </rPh>
    <rPh sb="18" eb="19">
      <t>ガカリ</t>
    </rPh>
    <rPh sb="35" eb="36">
      <t>ト</t>
    </rPh>
    <rPh sb="37" eb="38">
      <t>ア</t>
    </rPh>
    <phoneticPr fontId="1"/>
  </si>
  <si>
    <t>I1</t>
    <phoneticPr fontId="1"/>
  </si>
  <si>
    <t>軽自動車等（注1）を所有していますか</t>
    <rPh sb="0" eb="4">
      <t>ケイジドウシャ</t>
    </rPh>
    <rPh sb="4" eb="5">
      <t>トウ</t>
    </rPh>
    <rPh sb="6" eb="7">
      <t>チュウ</t>
    </rPh>
    <rPh sb="10" eb="12">
      <t>ショユウ</t>
    </rPh>
    <phoneticPr fontId="1"/>
  </si>
  <si>
    <t>（注1）軽四輪車、軽三輪車、原動機付自転車・二輪車・小型特殊自動車等</t>
    <phoneticPr fontId="1"/>
  </si>
  <si>
    <t>A5,Ａ6,L1</t>
    <phoneticPr fontId="1"/>
  </si>
  <si>
    <t>法人名称・代表者の変更に伴い口座名義人が変更となる場合は、登録情報の変更をお願いします。</t>
    <rPh sb="0" eb="2">
      <t>ホウジン</t>
    </rPh>
    <rPh sb="2" eb="4">
      <t>メイショウ</t>
    </rPh>
    <rPh sb="5" eb="8">
      <t>ダイヒョウシャ</t>
    </rPh>
    <rPh sb="9" eb="11">
      <t>ヘンコウ</t>
    </rPh>
    <rPh sb="12" eb="13">
      <t>トモナ</t>
    </rPh>
    <rPh sb="14" eb="16">
      <t>コウザ</t>
    </rPh>
    <rPh sb="16" eb="19">
      <t>メイギニン</t>
    </rPh>
    <rPh sb="20" eb="22">
      <t>ヘンコウ</t>
    </rPh>
    <rPh sb="25" eb="27">
      <t>バアイ</t>
    </rPh>
    <rPh sb="29" eb="31">
      <t>トウロク</t>
    </rPh>
    <rPh sb="31" eb="33">
      <t>ジョウホウ</t>
    </rPh>
    <rPh sb="34" eb="36">
      <t>ヘンコウ</t>
    </rPh>
    <rPh sb="38" eb="39">
      <t>ネガ</t>
    </rPh>
    <phoneticPr fontId="1"/>
  </si>
  <si>
    <t>【注意】車両の種類により届出先・提出書類が異なりますのでご注意ください。</t>
    <rPh sb="1" eb="3">
      <t>チュウイ</t>
    </rPh>
    <rPh sb="4" eb="6">
      <t>シャリョウ</t>
    </rPh>
    <rPh sb="7" eb="9">
      <t>シュルイ</t>
    </rPh>
    <rPh sb="12" eb="13">
      <t>トドケ</t>
    </rPh>
    <rPh sb="13" eb="14">
      <t>デ</t>
    </rPh>
    <rPh sb="14" eb="15">
      <t>サキ</t>
    </rPh>
    <rPh sb="16" eb="18">
      <t>テイシュツ</t>
    </rPh>
    <rPh sb="18" eb="20">
      <t>ショルイ</t>
    </rPh>
    <rPh sb="21" eb="22">
      <t>コト</t>
    </rPh>
    <rPh sb="29" eb="31">
      <t>チュウイ</t>
    </rPh>
    <phoneticPr fontId="1"/>
  </si>
  <si>
    <t>［軽自動車税］車両の種類により下記の軽自動車税の届出が必要です。</t>
    <rPh sb="1" eb="5">
      <t>ケイジドウシャ</t>
    </rPh>
    <rPh sb="5" eb="6">
      <t>ゼイ</t>
    </rPh>
    <rPh sb="15" eb="17">
      <t>カキ</t>
    </rPh>
    <rPh sb="18" eb="22">
      <t>ケイジドウシャ</t>
    </rPh>
    <rPh sb="22" eb="23">
      <t>ゼイ</t>
    </rPh>
    <rPh sb="27" eb="29">
      <t>ヒツヨウ</t>
    </rPh>
    <phoneticPr fontId="1"/>
  </si>
  <si>
    <t>軽自動車</t>
    <rPh sb="0" eb="4">
      <t>ケイジドウシャ</t>
    </rPh>
    <phoneticPr fontId="1"/>
  </si>
  <si>
    <t>口座振替</t>
    <rPh sb="0" eb="2">
      <t>コウザ</t>
    </rPh>
    <rPh sb="2" eb="4">
      <t>フリカエ</t>
    </rPh>
    <phoneticPr fontId="1"/>
  </si>
  <si>
    <t>（１）原動機付自転車（125cc以下のバイク）、小型特殊自動車、ミニカー［安城市ナンバー］　　　⇒　　　提出先：安城市役所　市民税課　軽自動車税係</t>
    <rPh sb="52" eb="54">
      <t>テイシュツ</t>
    </rPh>
    <rPh sb="54" eb="55">
      <t>サキ</t>
    </rPh>
    <phoneticPr fontId="1"/>
  </si>
  <si>
    <t>（２）それ以外の車両　　　　　　　　　　　　　　　　　　　　　　　　　　　　　　　　　　　　　　　　　　　　　　 ⇒       提出先：安城市役所以外（注2）の団体に届出が必要です。</t>
    <rPh sb="5" eb="7">
      <t>イガイ</t>
    </rPh>
    <rPh sb="8" eb="10">
      <t>シャリョウ</t>
    </rPh>
    <rPh sb="65" eb="67">
      <t>テイシュツ</t>
    </rPh>
    <rPh sb="67" eb="68">
      <t>サキ</t>
    </rPh>
    <rPh sb="69" eb="74">
      <t>アンジョウシヤクショ</t>
    </rPh>
    <rPh sb="74" eb="76">
      <t>イガイ</t>
    </rPh>
    <rPh sb="77" eb="78">
      <t>チュウ</t>
    </rPh>
    <rPh sb="81" eb="83">
      <t>ダンタイ</t>
    </rPh>
    <rPh sb="84" eb="86">
      <t>トドケデ</t>
    </rPh>
    <rPh sb="87" eb="89">
      <t>ヒツヨウ</t>
    </rPh>
    <phoneticPr fontId="1"/>
  </si>
  <si>
    <r>
      <t>※「変更後の状況」にあてはまるものが無かった場合は、届出方法について</t>
    </r>
    <r>
      <rPr>
        <u/>
        <sz val="11"/>
        <color theme="1"/>
        <rFont val="Meiryo UI"/>
        <family val="3"/>
        <charset val="128"/>
      </rPr>
      <t>市民税課軽自動車税係（0566-71-2213）へお問い合わせください。</t>
    </r>
    <r>
      <rPr>
        <sz val="11"/>
        <color theme="1"/>
        <rFont val="Meiryo UI"/>
        <family val="3"/>
        <charset val="128"/>
      </rPr>
      <t/>
    </r>
    <rPh sb="2" eb="4">
      <t>ヘンコウ</t>
    </rPh>
    <rPh sb="4" eb="5">
      <t>ゴ</t>
    </rPh>
    <rPh sb="6" eb="8">
      <t>ジョウキョウ</t>
    </rPh>
    <rPh sb="18" eb="19">
      <t>ナ</t>
    </rPh>
    <rPh sb="22" eb="24">
      <t>バアイ</t>
    </rPh>
    <rPh sb="26" eb="28">
      <t>トドケデ</t>
    </rPh>
    <rPh sb="28" eb="30">
      <t>ホウホウ</t>
    </rPh>
    <rPh sb="34" eb="37">
      <t>シミンゼイ</t>
    </rPh>
    <rPh sb="37" eb="38">
      <t>カ</t>
    </rPh>
    <rPh sb="38" eb="42">
      <t>ケイジドウシャ</t>
    </rPh>
    <rPh sb="42" eb="43">
      <t>ゼイ</t>
    </rPh>
    <rPh sb="43" eb="44">
      <t>ガカリ</t>
    </rPh>
    <rPh sb="60" eb="61">
      <t>ト</t>
    </rPh>
    <rPh sb="62" eb="63">
      <t>ア</t>
    </rPh>
    <phoneticPr fontId="1"/>
  </si>
  <si>
    <t>上記に該当するものがない</t>
    <rPh sb="0" eb="2">
      <t>ジョウキ</t>
    </rPh>
    <rPh sb="3" eb="5">
      <t>ガイトウ</t>
    </rPh>
    <phoneticPr fontId="1"/>
  </si>
  <si>
    <t>提出先：資産税課　　　　　※届出用紙が必要な場合は資産税（0566-71-2215）へご連絡ください。</t>
    <rPh sb="7" eb="8">
      <t>カ</t>
    </rPh>
    <rPh sb="14" eb="16">
      <t>トドケデ</t>
    </rPh>
    <rPh sb="16" eb="18">
      <t>ヨウシ</t>
    </rPh>
    <rPh sb="19" eb="21">
      <t>ヒツヨウ</t>
    </rPh>
    <rPh sb="22" eb="24">
      <t>バアイ</t>
    </rPh>
    <rPh sb="44" eb="46">
      <t>レンラク</t>
    </rPh>
    <phoneticPr fontId="1"/>
  </si>
  <si>
    <t>［固定資産税］『書類の送付先変更届』が必要です</t>
    <rPh sb="1" eb="3">
      <t>コテイ</t>
    </rPh>
    <rPh sb="3" eb="6">
      <t>シサンゼイ</t>
    </rPh>
    <rPh sb="8" eb="10">
      <t>ショルイ</t>
    </rPh>
    <rPh sb="11" eb="14">
      <t>ソウフサキ</t>
    </rPh>
    <rPh sb="14" eb="16">
      <t>ヘンコウ</t>
    </rPh>
    <rPh sb="16" eb="17">
      <t>トドケ</t>
    </rPh>
    <rPh sb="19" eb="21">
      <t>ヒツヨウ</t>
    </rPh>
    <phoneticPr fontId="1"/>
  </si>
  <si>
    <t>未登記家屋については、資産税課家屋係に変更の届出を行ってください。</t>
    <rPh sb="0" eb="3">
      <t>ミトウキ</t>
    </rPh>
    <rPh sb="3" eb="5">
      <t>カオク</t>
    </rPh>
    <rPh sb="11" eb="14">
      <t>シサンゼイ</t>
    </rPh>
    <rPh sb="14" eb="15">
      <t>カ</t>
    </rPh>
    <rPh sb="15" eb="17">
      <t>カオク</t>
    </rPh>
    <rPh sb="17" eb="18">
      <t>ガカリ</t>
    </rPh>
    <rPh sb="19" eb="21">
      <t>ヘンコウ</t>
    </rPh>
    <rPh sb="22" eb="24">
      <t>トドケデ</t>
    </rPh>
    <rPh sb="25" eb="26">
      <t>オコナ</t>
    </rPh>
    <phoneticPr fontId="1"/>
  </si>
  <si>
    <t>登記の変更手続きについては名古屋法務局刈谷支局（刈谷市若松町１－４６－１　刈谷合同庁舎　電話：0566-21-0086）で行ってください。</t>
    <rPh sb="44" eb="46">
      <t>デンワ</t>
    </rPh>
    <phoneticPr fontId="1"/>
  </si>
  <si>
    <r>
      <t>”●印”の行をクリックで</t>
    </r>
    <r>
      <rPr>
        <u/>
        <sz val="36"/>
        <color rgb="FFFF0000"/>
        <rFont val="Meiryo UI"/>
        <family val="3"/>
        <charset val="128"/>
      </rPr>
      <t>リンク先：安城市公式サイト「望遠郷」</t>
    </r>
    <r>
      <rPr>
        <sz val="36"/>
        <color rgb="FF002060"/>
        <rFont val="Meiryo UI"/>
        <family val="3"/>
        <charset val="128"/>
      </rPr>
      <t>が開きます</t>
    </r>
    <rPh sb="2" eb="3">
      <t>イン</t>
    </rPh>
    <rPh sb="5" eb="6">
      <t>ギョウ</t>
    </rPh>
    <rPh sb="15" eb="16">
      <t>サキ</t>
    </rPh>
    <rPh sb="17" eb="20">
      <t>アンジョウシ</t>
    </rPh>
    <rPh sb="20" eb="22">
      <t>コウシキ</t>
    </rPh>
    <rPh sb="26" eb="28">
      <t>ボウエン</t>
    </rPh>
    <rPh sb="28" eb="29">
      <t>キョウ</t>
    </rPh>
    <rPh sb="31" eb="32">
      <t>ヒラ</t>
    </rPh>
    <phoneticPr fontId="1"/>
  </si>
  <si>
    <t>ご確認ください　ー法人のに登録内容に変更があった場合ー</t>
    <rPh sb="1" eb="3">
      <t>カクニン</t>
    </rPh>
    <rPh sb="9" eb="11">
      <t>ホウジン</t>
    </rPh>
    <rPh sb="13" eb="15">
      <t>トウロク</t>
    </rPh>
    <rPh sb="15" eb="17">
      <t>ナイヨウ</t>
    </rPh>
    <rPh sb="18" eb="20">
      <t>ヘンコウ</t>
    </rPh>
    <rPh sb="24" eb="26">
      <t>バアイ</t>
    </rPh>
    <phoneticPr fontId="1"/>
  </si>
  <si>
    <r>
      <t>法人の</t>
    </r>
    <r>
      <rPr>
        <b/>
        <sz val="20"/>
        <color theme="3" tint="-0.249977111117893"/>
        <rFont val="Meiryo UI"/>
        <family val="3"/>
        <charset val="128"/>
      </rPr>
      <t>安城市内の状況・変更内容にチェック</t>
    </r>
    <r>
      <rPr>
        <sz val="20"/>
        <color theme="3" tint="-0.249977111117893"/>
        <rFont val="Meiryo UI"/>
        <family val="3"/>
        <charset val="128"/>
      </rPr>
      <t>をしてください。画面下側に必要な届出が表示されます。</t>
    </r>
    <rPh sb="0" eb="2">
      <t>ホウジン</t>
    </rPh>
    <rPh sb="3" eb="7">
      <t>アンジョウシナイ</t>
    </rPh>
    <rPh sb="8" eb="10">
      <t>ジョウキョウ</t>
    </rPh>
    <rPh sb="11" eb="13">
      <t>ヘンコウ</t>
    </rPh>
    <rPh sb="13" eb="15">
      <t>ナイヨウ</t>
    </rPh>
    <rPh sb="28" eb="30">
      <t>ガメン</t>
    </rPh>
    <rPh sb="30" eb="32">
      <t>シタガワ</t>
    </rPh>
    <rPh sb="33" eb="35">
      <t>ヒツヨウ</t>
    </rPh>
    <rPh sb="36" eb="38">
      <t>トドケデ</t>
    </rPh>
    <rPh sb="39" eb="41">
      <t>ヒョウジ</t>
    </rPh>
    <phoneticPr fontId="1"/>
  </si>
  <si>
    <t>安城市内の状況</t>
    <rPh sb="0" eb="3">
      <t>アンジョウシ</t>
    </rPh>
    <rPh sb="3" eb="4">
      <t>ナイ</t>
    </rPh>
    <rPh sb="5" eb="7">
      <t>ジョウキョウ</t>
    </rPh>
    <phoneticPr fontId="1"/>
  </si>
  <si>
    <t>変更内容</t>
    <rPh sb="0" eb="2">
      <t>ヘンコウ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</si>
</sst>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"/>
      <name val="Meiryo UI"/>
      <family val="3"/>
      <charset val="128"/>
    </font>
    <font>
      <u/>
      <sz val="11"/>
      <color theme="1"/>
      <name val="HGS創英角ｺﾞｼｯｸUB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18"/>
      <color rgb="FFFF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u/>
      <sz val="11"/>
      <color theme="10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36"/>
      <color rgb="FF002060"/>
      <name val="Meiryo UI"/>
      <family val="3"/>
      <charset val="128"/>
    </font>
    <font>
      <u/>
      <sz val="3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u/>
      <sz val="26"/>
      <color theme="3" tint="-0.249977111117893"/>
      <name val="Meiryo UI"/>
      <family val="3"/>
      <charset val="128"/>
    </font>
    <font>
      <sz val="20"/>
      <color theme="3" tint="-0.249977111117893"/>
      <name val="Meiryo UI"/>
      <family val="3"/>
      <charset val="128"/>
    </font>
    <font>
      <b/>
      <sz val="20"/>
      <color theme="3" tint="-0.249977111117893"/>
      <name val="Meiryo UI"/>
      <family val="3"/>
      <charset val="128"/>
    </font>
    <font>
      <sz val="14"/>
      <color theme="3" tint="-0.499984740745262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28"/>
      <color theme="0"/>
      <name val="Meiryo UI"/>
      <family val="3"/>
      <charset val="128"/>
    </font>
    <font>
      <sz val="28"/>
      <color theme="1"/>
      <name val="游ゴシック"/>
      <family val="2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CA21"/>
        <bgColor indexed="64"/>
      </patternFill>
    </fill>
    <fill>
      <patternFill patternType="solid">
        <fgColor rgb="FF37FF3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1">
      <alignment vertical="center"/>
    </xf>
    <xf numFmtId="0" fontId="3" fillId="0" borderId="0" xfId="1" applyFill="1" applyBorder="1">
      <alignment vertical="center"/>
    </xf>
    <xf numFmtId="0" fontId="2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4" borderId="0" xfId="1" applyFill="1" applyBorder="1">
      <alignment vertical="center"/>
    </xf>
    <xf numFmtId="0" fontId="3" fillId="4" borderId="0" xfId="1" applyFill="1">
      <alignment vertical="center"/>
    </xf>
    <xf numFmtId="0" fontId="0" fillId="5" borderId="0" xfId="0" applyFill="1">
      <alignment vertical="center"/>
    </xf>
    <xf numFmtId="0" fontId="4" fillId="5" borderId="0" xfId="0" applyFont="1" applyFill="1">
      <alignment vertical="center"/>
    </xf>
    <xf numFmtId="0" fontId="3" fillId="5" borderId="0" xfId="1" applyFill="1" applyBorder="1">
      <alignment vertical="center"/>
    </xf>
    <xf numFmtId="0" fontId="3" fillId="5" borderId="0" xfId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>
      <alignment vertical="center"/>
    </xf>
    <xf numFmtId="0" fontId="2" fillId="7" borderId="0" xfId="0" applyFont="1" applyFill="1" applyAlignment="1">
      <alignment vertical="center"/>
    </xf>
    <xf numFmtId="0" fontId="6" fillId="7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6" fillId="7" borderId="1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2" fillId="7" borderId="0" xfId="0" applyFont="1" applyFill="1" applyBorder="1" applyAlignment="1">
      <alignment vertical="center"/>
    </xf>
    <xf numFmtId="0" fontId="6" fillId="7" borderId="0" xfId="0" applyFont="1" applyFill="1" applyBorder="1">
      <alignment vertical="center"/>
    </xf>
    <xf numFmtId="0" fontId="2" fillId="3" borderId="2" xfId="0" applyFont="1" applyFill="1" applyBorder="1" applyAlignment="1">
      <alignment vertical="center"/>
    </xf>
    <xf numFmtId="0" fontId="6" fillId="3" borderId="2" xfId="0" applyFont="1" applyFill="1" applyBorder="1">
      <alignment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>
      <alignment vertical="center"/>
    </xf>
    <xf numFmtId="0" fontId="2" fillId="7" borderId="2" xfId="0" applyFont="1" applyFill="1" applyBorder="1" applyAlignment="1">
      <alignment vertical="center"/>
    </xf>
    <xf numFmtId="0" fontId="6" fillId="7" borderId="2" xfId="0" applyFont="1" applyFill="1" applyBorder="1">
      <alignment vertical="center"/>
    </xf>
    <xf numFmtId="0" fontId="4" fillId="8" borderId="0" xfId="0" applyFont="1" applyFill="1">
      <alignment vertical="center"/>
    </xf>
    <xf numFmtId="0" fontId="3" fillId="8" borderId="0" xfId="1" applyFill="1" applyBorder="1">
      <alignment vertical="center"/>
    </xf>
    <xf numFmtId="0" fontId="3" fillId="8" borderId="0" xfId="1" applyFill="1">
      <alignment vertical="center"/>
    </xf>
    <xf numFmtId="0" fontId="2" fillId="8" borderId="0" xfId="0" applyFont="1" applyFill="1">
      <alignment vertical="center"/>
    </xf>
    <xf numFmtId="0" fontId="4" fillId="9" borderId="0" xfId="0" applyFont="1" applyFill="1">
      <alignment vertical="center"/>
    </xf>
    <xf numFmtId="0" fontId="3" fillId="9" borderId="0" xfId="1" applyFill="1">
      <alignment vertical="center"/>
    </xf>
    <xf numFmtId="0" fontId="2" fillId="9" borderId="0" xfId="0" applyFont="1" applyFill="1">
      <alignment vertical="center"/>
    </xf>
    <xf numFmtId="0" fontId="4" fillId="10" borderId="0" xfId="0" applyFont="1" applyFill="1">
      <alignment vertical="center"/>
    </xf>
    <xf numFmtId="0" fontId="3" fillId="10" borderId="0" xfId="1" applyFill="1" applyBorder="1">
      <alignment vertical="center"/>
    </xf>
    <xf numFmtId="0" fontId="3" fillId="10" borderId="0" xfId="1" applyFill="1">
      <alignment vertical="center"/>
    </xf>
    <xf numFmtId="0" fontId="2" fillId="10" borderId="0" xfId="0" applyFont="1" applyFill="1">
      <alignment vertical="center"/>
    </xf>
    <xf numFmtId="0" fontId="4" fillId="11" borderId="0" xfId="0" applyFont="1" applyFill="1">
      <alignment vertical="center"/>
    </xf>
    <xf numFmtId="0" fontId="3" fillId="11" borderId="0" xfId="1" applyFill="1" applyBorder="1">
      <alignment vertical="center"/>
    </xf>
    <xf numFmtId="0" fontId="3" fillId="11" borderId="0" xfId="1" applyFill="1">
      <alignment vertical="center"/>
    </xf>
    <xf numFmtId="0" fontId="2" fillId="11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4" fillId="12" borderId="0" xfId="0" applyFont="1" applyFill="1">
      <alignment vertical="center"/>
    </xf>
    <xf numFmtId="0" fontId="2" fillId="12" borderId="0" xfId="0" applyFont="1" applyFill="1">
      <alignment vertical="center"/>
    </xf>
    <xf numFmtId="0" fontId="4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14" fillId="3" borderId="0" xfId="1" applyFont="1" applyFill="1">
      <alignment vertical="center"/>
    </xf>
    <xf numFmtId="0" fontId="14" fillId="5" borderId="0" xfId="1" applyFont="1" applyFill="1" applyBorder="1">
      <alignment vertical="center"/>
    </xf>
    <xf numFmtId="0" fontId="14" fillId="5" borderId="0" xfId="1" applyFont="1" applyFill="1">
      <alignment vertical="center"/>
    </xf>
    <xf numFmtId="0" fontId="2" fillId="5" borderId="0" xfId="0" applyFont="1" applyFill="1">
      <alignment vertical="center"/>
    </xf>
    <xf numFmtId="0" fontId="4" fillId="14" borderId="0" xfId="0" applyFont="1" applyFill="1">
      <alignment vertical="center"/>
    </xf>
    <xf numFmtId="0" fontId="14" fillId="14" borderId="0" xfId="1" applyFont="1" applyFill="1" applyBorder="1">
      <alignment vertical="center"/>
    </xf>
    <xf numFmtId="0" fontId="2" fillId="14" borderId="0" xfId="0" applyFont="1" applyFill="1">
      <alignment vertical="center"/>
    </xf>
    <xf numFmtId="0" fontId="14" fillId="12" borderId="0" xfId="1" applyFont="1" applyFill="1">
      <alignment vertical="center"/>
    </xf>
    <xf numFmtId="0" fontId="14" fillId="13" borderId="0" xfId="1" applyFont="1" applyFill="1">
      <alignment vertical="center"/>
    </xf>
    <xf numFmtId="0" fontId="14" fillId="8" borderId="0" xfId="1" applyFont="1" applyFill="1">
      <alignment vertical="center"/>
    </xf>
    <xf numFmtId="0" fontId="4" fillId="15" borderId="0" xfId="0" applyFont="1" applyFill="1">
      <alignment vertical="center"/>
    </xf>
    <xf numFmtId="0" fontId="14" fillId="15" borderId="0" xfId="1" applyFont="1" applyFill="1">
      <alignment vertical="center"/>
    </xf>
    <xf numFmtId="0" fontId="2" fillId="15" borderId="0" xfId="0" applyFont="1" applyFill="1">
      <alignment vertical="center"/>
    </xf>
    <xf numFmtId="0" fontId="3" fillId="13" borderId="0" xfId="1" applyFill="1">
      <alignment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Fill="1">
      <alignment vertical="center"/>
    </xf>
    <xf numFmtId="0" fontId="14" fillId="0" borderId="0" xfId="1" applyFont="1" applyFill="1" applyBorder="1">
      <alignment vertical="center"/>
    </xf>
    <xf numFmtId="0" fontId="2" fillId="5" borderId="0" xfId="1" applyFont="1" applyFill="1" applyBorder="1">
      <alignment vertical="center"/>
    </xf>
    <xf numFmtId="0" fontId="11" fillId="1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0" fillId="0" borderId="0" xfId="1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8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4" fillId="12" borderId="0" xfId="0" applyFont="1" applyFill="1" applyAlignment="1">
      <alignment vertical="center"/>
    </xf>
    <xf numFmtId="0" fontId="4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14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16" fillId="15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7" borderId="2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6" fillId="16" borderId="0" xfId="0" applyFont="1" applyFill="1">
      <alignment vertical="center"/>
    </xf>
    <xf numFmtId="0" fontId="2" fillId="16" borderId="0" xfId="0" applyFont="1" applyFill="1" applyAlignment="1" applyProtection="1">
      <alignment vertical="center"/>
      <protection locked="0"/>
    </xf>
    <xf numFmtId="0" fontId="6" fillId="16" borderId="0" xfId="0" applyFont="1" applyFill="1" applyAlignment="1">
      <alignment vertical="center"/>
    </xf>
    <xf numFmtId="0" fontId="24" fillId="10" borderId="0" xfId="0" applyFont="1" applyFill="1" applyAlignment="1" applyProtection="1">
      <alignment vertical="center"/>
      <protection locked="0"/>
    </xf>
    <xf numFmtId="0" fontId="24" fillId="11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6" fillId="1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12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13" borderId="0" xfId="0" applyFont="1" applyFill="1" applyAlignment="1" applyProtection="1">
      <alignment vertical="center"/>
      <protection locked="0"/>
    </xf>
    <xf numFmtId="0" fontId="19" fillId="1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25" fillId="13" borderId="0" xfId="0" applyFont="1" applyFill="1" applyAlignment="1" applyProtection="1">
      <alignment vertical="center"/>
      <protection locked="0"/>
    </xf>
    <xf numFmtId="0" fontId="24" fillId="13" borderId="0" xfId="0" applyFont="1" applyFill="1" applyAlignment="1" applyProtection="1">
      <alignment vertical="center"/>
      <protection locked="0"/>
    </xf>
    <xf numFmtId="0" fontId="11" fillId="13" borderId="0" xfId="0" applyFont="1" applyFill="1" applyAlignment="1" applyProtection="1">
      <alignment vertical="center"/>
      <protection locked="0"/>
    </xf>
    <xf numFmtId="0" fontId="24" fillId="5" borderId="0" xfId="0" applyFont="1" applyFill="1" applyAlignment="1" applyProtection="1">
      <alignment vertical="center"/>
      <protection locked="0"/>
    </xf>
    <xf numFmtId="0" fontId="16" fillId="5" borderId="0" xfId="0" applyFont="1" applyFill="1" applyAlignment="1" applyProtection="1">
      <alignment vertical="center"/>
      <protection locked="0"/>
    </xf>
    <xf numFmtId="0" fontId="16" fillId="8" borderId="0" xfId="0" applyFont="1" applyFill="1" applyAlignment="1" applyProtection="1">
      <alignment vertical="center"/>
      <protection locked="0"/>
    </xf>
    <xf numFmtId="0" fontId="11" fillId="11" borderId="0" xfId="0" applyFont="1" applyFill="1" applyAlignment="1" applyProtection="1">
      <alignment vertical="center"/>
      <protection locked="0"/>
    </xf>
    <xf numFmtId="0" fontId="16" fillId="11" borderId="0" xfId="0" applyFont="1" applyFill="1" applyAlignment="1" applyProtection="1">
      <alignment vertical="center"/>
      <protection locked="0"/>
    </xf>
    <xf numFmtId="0" fontId="25" fillId="8" borderId="0" xfId="0" applyFont="1" applyFill="1" applyAlignment="1" applyProtection="1">
      <alignment vertical="center"/>
      <protection locked="0"/>
    </xf>
    <xf numFmtId="0" fontId="24" fillId="8" borderId="0" xfId="0" applyFont="1" applyFill="1" applyAlignment="1" applyProtection="1">
      <alignment vertical="center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4" fillId="11" borderId="0" xfId="0" applyFont="1" applyFill="1" applyAlignment="1" applyProtection="1">
      <alignment vertical="center"/>
      <protection locked="0"/>
    </xf>
    <xf numFmtId="0" fontId="24" fillId="4" borderId="0" xfId="0" applyFont="1" applyFill="1" applyAlignment="1" applyProtection="1">
      <alignment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0" fontId="25" fillId="11" borderId="0" xfId="0" applyFont="1" applyFill="1" applyAlignment="1" applyProtection="1">
      <alignment vertical="center"/>
      <protection locked="0"/>
    </xf>
    <xf numFmtId="0" fontId="24" fillId="11" borderId="0" xfId="0" applyFont="1" applyFill="1" applyAlignment="1" applyProtection="1">
      <alignment vertical="center"/>
      <protection locked="0"/>
    </xf>
    <xf numFmtId="0" fontId="4" fillId="9" borderId="0" xfId="0" applyFont="1" applyFill="1" applyAlignment="1" applyProtection="1">
      <alignment vertical="center"/>
      <protection locked="0"/>
    </xf>
    <xf numFmtId="0" fontId="16" fillId="10" borderId="0" xfId="0" applyFont="1" applyFill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textRotation="255"/>
    </xf>
    <xf numFmtId="0" fontId="10" fillId="3" borderId="0" xfId="0" applyFont="1" applyFill="1" applyBorder="1" applyAlignment="1">
      <alignment vertical="center" textRotation="255"/>
    </xf>
    <xf numFmtId="0" fontId="10" fillId="3" borderId="2" xfId="0" applyFont="1" applyFill="1" applyBorder="1" applyAlignment="1">
      <alignment vertical="center" textRotation="255"/>
    </xf>
    <xf numFmtId="0" fontId="6" fillId="3" borderId="1" xfId="0" applyFont="1" applyFill="1" applyBorder="1" applyAlignment="1">
      <alignment vertical="center" textRotation="255" wrapText="1"/>
    </xf>
    <xf numFmtId="0" fontId="6" fillId="3" borderId="0" xfId="0" applyFont="1" applyFill="1" applyAlignment="1">
      <alignment vertical="center" textRotation="255" wrapText="1"/>
    </xf>
    <xf numFmtId="0" fontId="10" fillId="3" borderId="0" xfId="0" applyFont="1" applyFill="1" applyAlignment="1">
      <alignment vertical="center" textRotation="255"/>
    </xf>
    <xf numFmtId="0" fontId="24" fillId="10" borderId="0" xfId="0" applyFont="1" applyFill="1" applyAlignment="1" applyProtection="1">
      <alignment vertical="center"/>
      <protection locked="0"/>
    </xf>
    <xf numFmtId="0" fontId="25" fillId="4" borderId="0" xfId="0" applyFont="1" applyFill="1" applyAlignment="1" applyProtection="1">
      <alignment vertical="center"/>
      <protection locked="0"/>
    </xf>
    <xf numFmtId="0" fontId="25" fillId="9" borderId="0" xfId="0" applyFont="1" applyFill="1" applyAlignment="1" applyProtection="1">
      <alignment vertical="center"/>
      <protection locked="0"/>
    </xf>
    <xf numFmtId="0" fontId="24" fillId="9" borderId="0" xfId="0" applyFont="1" applyFill="1" applyAlignment="1" applyProtection="1">
      <alignment vertical="center"/>
      <protection locked="0"/>
    </xf>
    <xf numFmtId="0" fontId="28" fillId="6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10" borderId="0" xfId="0" applyFont="1" applyFill="1" applyAlignment="1" applyProtection="1">
      <alignment vertical="center"/>
      <protection locked="0"/>
    </xf>
    <xf numFmtId="0" fontId="16" fillId="9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1" applyAlignment="1" applyProtection="1">
      <alignment vertical="center"/>
      <protection locked="0"/>
    </xf>
    <xf numFmtId="0" fontId="19" fillId="5" borderId="0" xfId="0" applyFont="1" applyFill="1" applyAlignment="1" applyProtection="1">
      <alignment vertical="center"/>
      <protection locked="0"/>
    </xf>
    <xf numFmtId="0" fontId="16" fillId="15" borderId="0" xfId="0" applyFont="1" applyFill="1" applyAlignment="1" applyProtection="1">
      <alignment vertical="center"/>
      <protection locked="0"/>
    </xf>
    <xf numFmtId="0" fontId="25" fillId="14" borderId="0" xfId="0" applyFont="1" applyFill="1" applyAlignment="1" applyProtection="1">
      <alignment vertical="center"/>
      <protection locked="0"/>
    </xf>
    <xf numFmtId="0" fontId="24" fillId="12" borderId="0" xfId="0" applyFont="1" applyFill="1" applyAlignment="1" applyProtection="1">
      <alignment vertical="center"/>
      <protection locked="0"/>
    </xf>
    <xf numFmtId="0" fontId="19" fillId="12" borderId="0" xfId="0" applyFont="1" applyFill="1" applyAlignment="1" applyProtection="1">
      <alignment vertical="center"/>
      <protection locked="0"/>
    </xf>
    <xf numFmtId="0" fontId="24" fillId="14" borderId="0" xfId="0" applyFont="1" applyFill="1" applyAlignment="1" applyProtection="1">
      <alignment vertical="center"/>
      <protection locked="0"/>
    </xf>
    <xf numFmtId="0" fontId="25" fillId="12" borderId="0" xfId="0" applyFont="1" applyFill="1" applyAlignment="1" applyProtection="1">
      <alignment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25" fillId="15" borderId="0" xfId="0" applyFont="1" applyFill="1" applyAlignment="1" applyProtection="1">
      <alignment vertical="center"/>
      <protection locked="0"/>
    </xf>
    <xf numFmtId="0" fontId="24" fillId="15" borderId="0" xfId="0" applyFont="1" applyFill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  <color rgb="FFFF5050"/>
      <color rgb="FFCC99FF"/>
      <color rgb="FFFF9999"/>
      <color rgb="FF37FF37"/>
      <color rgb="FF00F600"/>
      <color rgb="FFFFCA21"/>
      <color rgb="FFFFDA65"/>
      <color rgb="FFFF5B5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7" lockText="1"/>
</file>

<file path=xl/ctrlProps/ctrlProp10.xml><?xml version="1.0" encoding="utf-8"?>
<formControlPr xmlns="http://schemas.microsoft.com/office/spreadsheetml/2009/9/main" objectType="CheckBox" fmlaLink="$F$16" lockText="1"/>
</file>

<file path=xl/ctrlProps/ctrlProp11.xml><?xml version="1.0" encoding="utf-8"?>
<formControlPr xmlns="http://schemas.microsoft.com/office/spreadsheetml/2009/9/main" objectType="CheckBox" fmlaLink="$F$17" lockText="1"/>
</file>

<file path=xl/ctrlProps/ctrlProp12.xml><?xml version="1.0" encoding="utf-8"?>
<formControlPr xmlns="http://schemas.microsoft.com/office/spreadsheetml/2009/9/main" objectType="CheckBox" fmlaLink="$F$18" lockText="1"/>
</file>

<file path=xl/ctrlProps/ctrlProp13.xml><?xml version="1.0" encoding="utf-8"?>
<formControlPr xmlns="http://schemas.microsoft.com/office/spreadsheetml/2009/9/main" objectType="CheckBox" fmlaLink="$P$7" lockText="1"/>
</file>

<file path=xl/ctrlProps/ctrlProp14.xml><?xml version="1.0" encoding="utf-8"?>
<formControlPr xmlns="http://schemas.microsoft.com/office/spreadsheetml/2009/9/main" objectType="CheckBox" fmlaLink="$P$8" lockText="1"/>
</file>

<file path=xl/ctrlProps/ctrlProp15.xml><?xml version="1.0" encoding="utf-8"?>
<formControlPr xmlns="http://schemas.microsoft.com/office/spreadsheetml/2009/9/main" objectType="CheckBox" fmlaLink="$P$9" lockText="1"/>
</file>

<file path=xl/ctrlProps/ctrlProp16.xml><?xml version="1.0" encoding="utf-8"?>
<formControlPr xmlns="http://schemas.microsoft.com/office/spreadsheetml/2009/9/main" objectType="CheckBox" fmlaLink="$P$10" lockText="1"/>
</file>

<file path=xl/ctrlProps/ctrlProp17.xml><?xml version="1.0" encoding="utf-8"?>
<formControlPr xmlns="http://schemas.microsoft.com/office/spreadsheetml/2009/9/main" objectType="CheckBox" fmlaLink="$P$11" lockText="1"/>
</file>

<file path=xl/ctrlProps/ctrlProp18.xml><?xml version="1.0" encoding="utf-8"?>
<formControlPr xmlns="http://schemas.microsoft.com/office/spreadsheetml/2009/9/main" objectType="CheckBox" fmlaLink="$P$12" lockText="1"/>
</file>

<file path=xl/ctrlProps/ctrlProp19.xml><?xml version="1.0" encoding="utf-8"?>
<formControlPr xmlns="http://schemas.microsoft.com/office/spreadsheetml/2009/9/main" objectType="CheckBox" fmlaLink="$P$13" lockText="1"/>
</file>

<file path=xl/ctrlProps/ctrlProp2.xml><?xml version="1.0" encoding="utf-8"?>
<formControlPr xmlns="http://schemas.microsoft.com/office/spreadsheetml/2009/9/main" objectType="CheckBox" fmlaLink="$F$8" lockText="1"/>
</file>

<file path=xl/ctrlProps/ctrlProp20.xml><?xml version="1.0" encoding="utf-8"?>
<formControlPr xmlns="http://schemas.microsoft.com/office/spreadsheetml/2009/9/main" objectType="CheckBox" fmlaLink="$P$14" lockText="1"/>
</file>

<file path=xl/ctrlProps/ctrlProp21.xml><?xml version="1.0" encoding="utf-8"?>
<formControlPr xmlns="http://schemas.microsoft.com/office/spreadsheetml/2009/9/main" objectType="CheckBox" fmlaLink="$P$15" lockText="1"/>
</file>

<file path=xl/ctrlProps/ctrlProp22.xml><?xml version="1.0" encoding="utf-8"?>
<formControlPr xmlns="http://schemas.microsoft.com/office/spreadsheetml/2009/9/main" objectType="CheckBox" fmlaLink="$P$16" lockText="1"/>
</file>

<file path=xl/ctrlProps/ctrlProp23.xml><?xml version="1.0" encoding="utf-8"?>
<formControlPr xmlns="http://schemas.microsoft.com/office/spreadsheetml/2009/9/main" objectType="CheckBox" fmlaLink="$P$17" lockText="1"/>
</file>

<file path=xl/ctrlProps/ctrlProp24.xml><?xml version="1.0" encoding="utf-8"?>
<formControlPr xmlns="http://schemas.microsoft.com/office/spreadsheetml/2009/9/main" objectType="CheckBox" fmlaLink="$P$18" lockText="1"/>
</file>

<file path=xl/ctrlProps/ctrlProp25.xml><?xml version="1.0" encoding="utf-8"?>
<formControlPr xmlns="http://schemas.microsoft.com/office/spreadsheetml/2009/9/main" objectType="CheckBox" fmlaLink="$P$19" lockText="1"/>
</file>

<file path=xl/ctrlProps/ctrlProp26.xml><?xml version="1.0" encoding="utf-8"?>
<formControlPr xmlns="http://schemas.microsoft.com/office/spreadsheetml/2009/9/main" objectType="CheckBox" fmlaLink="$P$20" lockText="1"/>
</file>

<file path=xl/ctrlProps/ctrlProp27.xml><?xml version="1.0" encoding="utf-8"?>
<formControlPr xmlns="http://schemas.microsoft.com/office/spreadsheetml/2009/9/main" objectType="CheckBox" fmlaLink="$P$21" lockText="1"/>
</file>

<file path=xl/ctrlProps/ctrlProp28.xml><?xml version="1.0" encoding="utf-8"?>
<formControlPr xmlns="http://schemas.microsoft.com/office/spreadsheetml/2009/9/main" objectType="CheckBox" fmlaLink="$P$22" lockText="1"/>
</file>

<file path=xl/ctrlProps/ctrlProp29.xml><?xml version="1.0" encoding="utf-8"?>
<formControlPr xmlns="http://schemas.microsoft.com/office/spreadsheetml/2009/9/main" objectType="CheckBox" fmlaLink="$P$23" lockText="1"/>
</file>

<file path=xl/ctrlProps/ctrlProp3.xml><?xml version="1.0" encoding="utf-8"?>
<formControlPr xmlns="http://schemas.microsoft.com/office/spreadsheetml/2009/9/main" objectType="CheckBox" fmlaLink="$F$9" lockText="1"/>
</file>

<file path=xl/ctrlProps/ctrlProp30.xml><?xml version="1.0" encoding="utf-8"?>
<formControlPr xmlns="http://schemas.microsoft.com/office/spreadsheetml/2009/9/main" objectType="CheckBox" fmlaLink="$P$24" lockText="1"/>
</file>

<file path=xl/ctrlProps/ctrlProp31.xml><?xml version="1.0" encoding="utf-8"?>
<formControlPr xmlns="http://schemas.microsoft.com/office/spreadsheetml/2009/9/main" objectType="CheckBox" fmlaLink="$P$25" lockText="1"/>
</file>

<file path=xl/ctrlProps/ctrlProp32.xml><?xml version="1.0" encoding="utf-8"?>
<formControlPr xmlns="http://schemas.microsoft.com/office/spreadsheetml/2009/9/main" objectType="CheckBox" fmlaLink="$P$26" lockText="1"/>
</file>

<file path=xl/ctrlProps/ctrlProp33.xml><?xml version="1.0" encoding="utf-8"?>
<formControlPr xmlns="http://schemas.microsoft.com/office/spreadsheetml/2009/9/main" objectType="CheckBox" fmlaLink="$P$27" lockText="1"/>
</file>

<file path=xl/ctrlProps/ctrlProp34.xml><?xml version="1.0" encoding="utf-8"?>
<formControlPr xmlns="http://schemas.microsoft.com/office/spreadsheetml/2009/9/main" objectType="CheckBox" fmlaLink="$P$28" lockText="1"/>
</file>

<file path=xl/ctrlProps/ctrlProp35.xml><?xml version="1.0" encoding="utf-8"?>
<formControlPr xmlns="http://schemas.microsoft.com/office/spreadsheetml/2009/9/main" objectType="CheckBox" fmlaLink="$P$29" lockText="1"/>
</file>

<file path=xl/ctrlProps/ctrlProp36.xml><?xml version="1.0" encoding="utf-8"?>
<formControlPr xmlns="http://schemas.microsoft.com/office/spreadsheetml/2009/9/main" objectType="CheckBox" fmlaLink="$P$30" lockText="1"/>
</file>

<file path=xl/ctrlProps/ctrlProp37.xml><?xml version="1.0" encoding="utf-8"?>
<formControlPr xmlns="http://schemas.microsoft.com/office/spreadsheetml/2009/9/main" objectType="CheckBox" fmlaLink="$P$31" lockText="1"/>
</file>

<file path=xl/ctrlProps/ctrlProp38.xml><?xml version="1.0" encoding="utf-8"?>
<formControlPr xmlns="http://schemas.microsoft.com/office/spreadsheetml/2009/9/main" objectType="CheckBox" fmlaLink="$P$32" lockText="1"/>
</file>

<file path=xl/ctrlProps/ctrlProp39.xml><?xml version="1.0" encoding="utf-8"?>
<formControlPr xmlns="http://schemas.microsoft.com/office/spreadsheetml/2009/9/main" objectType="CheckBox" fmlaLink="$P$33" lockText="1"/>
</file>

<file path=xl/ctrlProps/ctrlProp4.xml><?xml version="1.0" encoding="utf-8"?>
<formControlPr xmlns="http://schemas.microsoft.com/office/spreadsheetml/2009/9/main" objectType="CheckBox" fmlaLink="$F$10" lockText="1"/>
</file>

<file path=xl/ctrlProps/ctrlProp40.xml><?xml version="1.0" encoding="utf-8"?>
<formControlPr xmlns="http://schemas.microsoft.com/office/spreadsheetml/2009/9/main" objectType="CheckBox" fmlaLink="$P$34" lockText="1"/>
</file>

<file path=xl/ctrlProps/ctrlProp41.xml><?xml version="1.0" encoding="utf-8"?>
<formControlPr xmlns="http://schemas.microsoft.com/office/spreadsheetml/2009/9/main" objectType="CheckBox" fmlaLink="$P$35" lockText="1"/>
</file>

<file path=xl/ctrlProps/ctrlProp42.xml><?xml version="1.0" encoding="utf-8"?>
<formControlPr xmlns="http://schemas.microsoft.com/office/spreadsheetml/2009/9/main" objectType="CheckBox" fmlaLink="$F$19" lockText="1"/>
</file>

<file path=xl/ctrlProps/ctrlProp43.xml><?xml version="1.0" encoding="utf-8"?>
<formControlPr xmlns="http://schemas.microsoft.com/office/spreadsheetml/2009/9/main" objectType="CheckBox" fmlaLink="$F$20"/>
</file>

<file path=xl/ctrlProps/ctrlProp5.xml><?xml version="1.0" encoding="utf-8"?>
<formControlPr xmlns="http://schemas.microsoft.com/office/spreadsheetml/2009/9/main" objectType="CheckBox" fmlaLink="$F$11" lockText="1"/>
</file>

<file path=xl/ctrlProps/ctrlProp6.xml><?xml version="1.0" encoding="utf-8"?>
<formControlPr xmlns="http://schemas.microsoft.com/office/spreadsheetml/2009/9/main" objectType="CheckBox" fmlaLink="$F$12" lockText="1"/>
</file>

<file path=xl/ctrlProps/ctrlProp7.xml><?xml version="1.0" encoding="utf-8"?>
<formControlPr xmlns="http://schemas.microsoft.com/office/spreadsheetml/2009/9/main" objectType="CheckBox" fmlaLink="$F$13" lockText="1"/>
</file>

<file path=xl/ctrlProps/ctrlProp8.xml><?xml version="1.0" encoding="utf-8"?>
<formControlPr xmlns="http://schemas.microsoft.com/office/spreadsheetml/2009/9/main" objectType="CheckBox" fmlaLink="$F$14" lockText="1"/>
</file>

<file path=xl/ctrlProps/ctrlProp9.xml><?xml version="1.0" encoding="utf-8"?>
<formControlPr xmlns="http://schemas.microsoft.com/office/spreadsheetml/2009/9/main" objectType="CheckBox" fmlaLink="$F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</xdr:row>
          <xdr:rowOff>30480</xdr:rowOff>
        </xdr:from>
        <xdr:to>
          <xdr:col>3</xdr:col>
          <xdr:colOff>312420</xdr:colOff>
          <xdr:row>6</xdr:row>
          <xdr:rowOff>198120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7</xdr:row>
          <xdr:rowOff>22860</xdr:rowOff>
        </xdr:from>
        <xdr:to>
          <xdr:col>3</xdr:col>
          <xdr:colOff>312420</xdr:colOff>
          <xdr:row>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38100</xdr:rowOff>
        </xdr:from>
        <xdr:to>
          <xdr:col>3</xdr:col>
          <xdr:colOff>327660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9</xdr:row>
          <xdr:rowOff>0</xdr:rowOff>
        </xdr:from>
        <xdr:to>
          <xdr:col>3</xdr:col>
          <xdr:colOff>312420</xdr:colOff>
          <xdr:row>9</xdr:row>
          <xdr:rowOff>198120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10</xdr:row>
          <xdr:rowOff>7620</xdr:rowOff>
        </xdr:from>
        <xdr:to>
          <xdr:col>3</xdr:col>
          <xdr:colOff>312420</xdr:colOff>
          <xdr:row>11</xdr:row>
          <xdr:rowOff>7620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7620</xdr:rowOff>
        </xdr:from>
        <xdr:to>
          <xdr:col>3</xdr:col>
          <xdr:colOff>312420</xdr:colOff>
          <xdr:row>12</xdr:row>
          <xdr:rowOff>7620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</xdr:row>
          <xdr:rowOff>22860</xdr:rowOff>
        </xdr:from>
        <xdr:to>
          <xdr:col>3</xdr:col>
          <xdr:colOff>312420</xdr:colOff>
          <xdr:row>13</xdr:row>
          <xdr:rowOff>7620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13</xdr:row>
          <xdr:rowOff>22860</xdr:rowOff>
        </xdr:from>
        <xdr:to>
          <xdr:col>3</xdr:col>
          <xdr:colOff>312420</xdr:colOff>
          <xdr:row>14</xdr:row>
          <xdr:rowOff>7620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14</xdr:row>
          <xdr:rowOff>38100</xdr:rowOff>
        </xdr:from>
        <xdr:to>
          <xdr:col>3</xdr:col>
          <xdr:colOff>312420</xdr:colOff>
          <xdr:row>15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15</xdr:row>
          <xdr:rowOff>30480</xdr:rowOff>
        </xdr:from>
        <xdr:to>
          <xdr:col>3</xdr:col>
          <xdr:colOff>312420</xdr:colOff>
          <xdr:row>16</xdr:row>
          <xdr:rowOff>7620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16</xdr:row>
          <xdr:rowOff>38100</xdr:rowOff>
        </xdr:from>
        <xdr:to>
          <xdr:col>3</xdr:col>
          <xdr:colOff>312420</xdr:colOff>
          <xdr:row>17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17</xdr:row>
          <xdr:rowOff>22860</xdr:rowOff>
        </xdr:from>
        <xdr:to>
          <xdr:col>3</xdr:col>
          <xdr:colOff>312420</xdr:colOff>
          <xdr:row>18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5</xdr:row>
          <xdr:rowOff>365760</xdr:rowOff>
        </xdr:from>
        <xdr:to>
          <xdr:col>15</xdr:col>
          <xdr:colOff>0</xdr:colOff>
          <xdr:row>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6</xdr:row>
          <xdr:rowOff>190500</xdr:rowOff>
        </xdr:from>
        <xdr:to>
          <xdr:col>15</xdr:col>
          <xdr:colOff>0</xdr:colOff>
          <xdr:row>8</xdr:row>
          <xdr:rowOff>7620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7</xdr:row>
          <xdr:rowOff>198120</xdr:rowOff>
        </xdr:from>
        <xdr:to>
          <xdr:col>16</xdr:col>
          <xdr:colOff>30480</xdr:colOff>
          <xdr:row>9</xdr:row>
          <xdr:rowOff>7620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8</xdr:row>
          <xdr:rowOff>198120</xdr:rowOff>
        </xdr:from>
        <xdr:to>
          <xdr:col>15</xdr:col>
          <xdr:colOff>0</xdr:colOff>
          <xdr:row>10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10</xdr:row>
          <xdr:rowOff>7620</xdr:rowOff>
        </xdr:from>
        <xdr:to>
          <xdr:col>15</xdr:col>
          <xdr:colOff>0</xdr:colOff>
          <xdr:row>11</xdr:row>
          <xdr:rowOff>7620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11</xdr:row>
          <xdr:rowOff>7620</xdr:rowOff>
        </xdr:from>
        <xdr:to>
          <xdr:col>15</xdr:col>
          <xdr:colOff>0</xdr:colOff>
          <xdr:row>12</xdr:row>
          <xdr:rowOff>7620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12</xdr:row>
          <xdr:rowOff>7620</xdr:rowOff>
        </xdr:from>
        <xdr:to>
          <xdr:col>15</xdr:col>
          <xdr:colOff>0</xdr:colOff>
          <xdr:row>13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13</xdr:row>
          <xdr:rowOff>7620</xdr:rowOff>
        </xdr:from>
        <xdr:to>
          <xdr:col>15</xdr:col>
          <xdr:colOff>0</xdr:colOff>
          <xdr:row>14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14</xdr:row>
          <xdr:rowOff>7620</xdr:rowOff>
        </xdr:from>
        <xdr:to>
          <xdr:col>15</xdr:col>
          <xdr:colOff>0</xdr:colOff>
          <xdr:row>15</xdr:row>
          <xdr:rowOff>7620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15</xdr:row>
          <xdr:rowOff>7620</xdr:rowOff>
        </xdr:from>
        <xdr:to>
          <xdr:col>15</xdr:col>
          <xdr:colOff>0</xdr:colOff>
          <xdr:row>16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16</xdr:row>
          <xdr:rowOff>7620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17</xdr:row>
          <xdr:rowOff>7620</xdr:rowOff>
        </xdr:from>
        <xdr:to>
          <xdr:col>15</xdr:col>
          <xdr:colOff>0</xdr:colOff>
          <xdr:row>18</xdr:row>
          <xdr:rowOff>7620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18</xdr:row>
          <xdr:rowOff>7620</xdr:rowOff>
        </xdr:from>
        <xdr:to>
          <xdr:col>15</xdr:col>
          <xdr:colOff>0</xdr:colOff>
          <xdr:row>19</xdr:row>
          <xdr:rowOff>7620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19</xdr:row>
          <xdr:rowOff>7620</xdr:rowOff>
        </xdr:from>
        <xdr:to>
          <xdr:col>15</xdr:col>
          <xdr:colOff>0</xdr:colOff>
          <xdr:row>20</xdr:row>
          <xdr:rowOff>30480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20</xdr:row>
          <xdr:rowOff>7620</xdr:rowOff>
        </xdr:from>
        <xdr:to>
          <xdr:col>16</xdr:col>
          <xdr:colOff>30480</xdr:colOff>
          <xdr:row>21</xdr:row>
          <xdr:rowOff>30480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20</xdr:row>
          <xdr:rowOff>236220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22</xdr:row>
          <xdr:rowOff>7620</xdr:rowOff>
        </xdr:from>
        <xdr:to>
          <xdr:col>15</xdr:col>
          <xdr:colOff>0</xdr:colOff>
          <xdr:row>23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23</xdr:row>
          <xdr:rowOff>22860</xdr:rowOff>
        </xdr:from>
        <xdr:to>
          <xdr:col>15</xdr:col>
          <xdr:colOff>0</xdr:colOff>
          <xdr:row>23</xdr:row>
          <xdr:rowOff>289560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24</xdr:row>
          <xdr:rowOff>7620</xdr:rowOff>
        </xdr:from>
        <xdr:to>
          <xdr:col>15</xdr:col>
          <xdr:colOff>0</xdr:colOff>
          <xdr:row>24</xdr:row>
          <xdr:rowOff>274320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25</xdr:row>
          <xdr:rowOff>22860</xdr:rowOff>
        </xdr:from>
        <xdr:to>
          <xdr:col>15</xdr:col>
          <xdr:colOff>0</xdr:colOff>
          <xdr:row>25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25</xdr:row>
          <xdr:rowOff>297180</xdr:rowOff>
        </xdr:from>
        <xdr:to>
          <xdr:col>15</xdr:col>
          <xdr:colOff>0</xdr:colOff>
          <xdr:row>27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26</xdr:row>
          <xdr:rowOff>198120</xdr:rowOff>
        </xdr:from>
        <xdr:to>
          <xdr:col>14</xdr:col>
          <xdr:colOff>365760</xdr:colOff>
          <xdr:row>28</xdr:row>
          <xdr:rowOff>7620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27</xdr:row>
          <xdr:rowOff>198120</xdr:rowOff>
        </xdr:from>
        <xdr:to>
          <xdr:col>16</xdr:col>
          <xdr:colOff>30480</xdr:colOff>
          <xdr:row>29</xdr:row>
          <xdr:rowOff>7620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29</xdr:row>
          <xdr:rowOff>7620</xdr:rowOff>
        </xdr:from>
        <xdr:to>
          <xdr:col>16</xdr:col>
          <xdr:colOff>30480</xdr:colOff>
          <xdr:row>30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30</xdr:row>
          <xdr:rowOff>7620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31</xdr:row>
          <xdr:rowOff>7620</xdr:rowOff>
        </xdr:from>
        <xdr:to>
          <xdr:col>16</xdr:col>
          <xdr:colOff>30480</xdr:colOff>
          <xdr:row>32</xdr:row>
          <xdr:rowOff>30480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32</xdr:row>
          <xdr:rowOff>7620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33</xdr:row>
          <xdr:rowOff>0</xdr:rowOff>
        </xdr:from>
        <xdr:to>
          <xdr:col>15</xdr:col>
          <xdr:colOff>0</xdr:colOff>
          <xdr:row>34</xdr:row>
          <xdr:rowOff>30480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34</xdr:row>
          <xdr:rowOff>7620</xdr:rowOff>
        </xdr:from>
        <xdr:to>
          <xdr:col>15</xdr:col>
          <xdr:colOff>0</xdr:colOff>
          <xdr:row>35</xdr:row>
          <xdr:rowOff>7620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219074</xdr:colOff>
      <xdr:row>5</xdr:row>
      <xdr:rowOff>350043</xdr:rowOff>
    </xdr:from>
    <xdr:to>
      <xdr:col>11</xdr:col>
      <xdr:colOff>1200149</xdr:colOff>
      <xdr:row>19</xdr:row>
      <xdr:rowOff>159543</xdr:rowOff>
    </xdr:to>
    <xdr:sp macro="" textlink="">
      <xdr:nvSpPr>
        <xdr:cNvPr id="47" name="矢印: 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957887" y="1624012"/>
          <a:ext cx="981075" cy="3321844"/>
        </a:xfrm>
        <a:prstGeom prst="rightArrow">
          <a:avLst/>
        </a:prstGeom>
        <a:solidFill>
          <a:schemeClr val="accent1">
            <a:lumMod val="50000"/>
          </a:schemeClr>
        </a:soli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457200</xdr:colOff>
      <xdr:row>0</xdr:row>
      <xdr:rowOff>76200</xdr:rowOff>
    </xdr:from>
    <xdr:to>
      <xdr:col>22</xdr:col>
      <xdr:colOff>228600</xdr:colOff>
      <xdr:row>40</xdr:row>
      <xdr:rowOff>119064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57200" y="76200"/>
          <a:ext cx="14975681" cy="10056020"/>
        </a:xfrm>
        <a:prstGeom prst="roundRect">
          <a:avLst>
            <a:gd name="adj" fmla="val 3162"/>
          </a:avLst>
        </a:prstGeom>
        <a:noFill/>
        <a:ln w="1270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3769518</xdr:colOff>
      <xdr:row>41</xdr:row>
      <xdr:rowOff>121458</xdr:rowOff>
    </xdr:from>
    <xdr:to>
      <xdr:col>16</xdr:col>
      <xdr:colOff>2547939</xdr:colOff>
      <xdr:row>49</xdr:row>
      <xdr:rowOff>0</xdr:rowOff>
    </xdr:to>
    <xdr:sp macro="" textlink="">
      <xdr:nvSpPr>
        <xdr:cNvPr id="49" name="矢印: ストライプ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rot="5400000">
          <a:off x="6749661" y="8083159"/>
          <a:ext cx="1783542" cy="6362702"/>
        </a:xfrm>
        <a:prstGeom prst="stripedRightArrow">
          <a:avLst>
            <a:gd name="adj1" fmla="val 28899"/>
            <a:gd name="adj2" fmla="val 60480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18</xdr:row>
          <xdr:rowOff>38100</xdr:rowOff>
        </xdr:from>
        <xdr:to>
          <xdr:col>3</xdr:col>
          <xdr:colOff>312420</xdr:colOff>
          <xdr:row>19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19</xdr:row>
          <xdr:rowOff>7620</xdr:rowOff>
        </xdr:from>
        <xdr:to>
          <xdr:col>3</xdr:col>
          <xdr:colOff>312420</xdr:colOff>
          <xdr:row>20</xdr:row>
          <xdr:rowOff>7620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678657</xdr:colOff>
      <xdr:row>24</xdr:row>
      <xdr:rowOff>297658</xdr:rowOff>
    </xdr:from>
    <xdr:to>
      <xdr:col>11</xdr:col>
      <xdr:colOff>1285875</xdr:colOff>
      <xdr:row>39</xdr:row>
      <xdr:rowOff>153120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EB587A-CF9E-4D05-891B-FD1AC299B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657" y="6357939"/>
          <a:ext cx="6346031" cy="3570212"/>
        </a:xfrm>
        <a:prstGeom prst="rect">
          <a:avLst/>
        </a:prstGeom>
      </xdr:spPr>
    </xdr:pic>
    <xdr:clientData/>
  </xdr:twoCellAnchor>
  <xdr:twoCellAnchor>
    <xdr:from>
      <xdr:col>0</xdr:col>
      <xdr:colOff>357187</xdr:colOff>
      <xdr:row>52</xdr:row>
      <xdr:rowOff>11905</xdr:rowOff>
    </xdr:from>
    <xdr:to>
      <xdr:col>0</xdr:col>
      <xdr:colOff>380999</xdr:colOff>
      <xdr:row>164</xdr:row>
      <xdr:rowOff>214313</xdr:rowOff>
    </xdr:to>
    <xdr:cxnSp macro="">
      <xdr:nvCxnSpPr>
        <xdr:cNvPr id="5" name="直線矢印コネクタ 4"/>
        <xdr:cNvCxnSpPr/>
      </xdr:nvCxnSpPr>
      <xdr:spPr>
        <a:xfrm>
          <a:off x="357187" y="13704093"/>
          <a:ext cx="23812" cy="27705845"/>
        </a:xfrm>
        <a:prstGeom prst="straightConnector1">
          <a:avLst/>
        </a:prstGeom>
        <a:ln w="66675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83344</xdr:colOff>
      <xdr:row>56</xdr:row>
      <xdr:rowOff>178592</xdr:rowOff>
    </xdr:from>
    <xdr:to>
      <xdr:col>0</xdr:col>
      <xdr:colOff>607219</xdr:colOff>
      <xdr:row>85</xdr:row>
      <xdr:rowOff>130968</xdr:rowOff>
    </xdr:to>
    <xdr:sp macro="" textlink="">
      <xdr:nvSpPr>
        <xdr:cNvPr id="3" name="テキスト ボックス 2"/>
        <xdr:cNvSpPr txBox="1"/>
      </xdr:nvSpPr>
      <xdr:spPr>
        <a:xfrm>
          <a:off x="83344" y="14870905"/>
          <a:ext cx="523875" cy="6703219"/>
        </a:xfrm>
        <a:prstGeom prst="rect">
          <a:avLst/>
        </a:prstGeom>
        <a:solidFill>
          <a:schemeClr val="bg1"/>
        </a:solidFill>
        <a:ln w="9525" cmpd="sng">
          <a:solidFill>
            <a:schemeClr val="dk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800" b="1">
              <a:latin typeface="メイリオ" panose="020B0604030504040204" pitchFamily="50" charset="-128"/>
              <a:ea typeface="メイリオ" panose="020B0604030504040204" pitchFamily="50" charset="-128"/>
            </a:rPr>
            <a:t>必要な届出がこちらに表示されます</a:t>
          </a:r>
          <a:endParaRPr kumimoji="1" lang="en-US" altLang="ja-JP" sz="18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anjo.aichi.jp/kurasu/zeikin/kotei/shokyakushisan-shinkoku.html" TargetMode="External"/><Relationship Id="rId18" Type="http://schemas.openxmlformats.org/officeDocument/2006/relationships/hyperlink" Target="http://www.city.anjo.aichi.jp/zigyo/zigyozeikin/tokubetutyoushuunituite.html" TargetMode="External"/><Relationship Id="rId26" Type="http://schemas.openxmlformats.org/officeDocument/2006/relationships/hyperlink" Target="http://www.city.anjo.aichi.jp/zigyo/zigyozeikin/documents/houidoutei2-1.pdf" TargetMode="External"/><Relationship Id="rId39" Type="http://schemas.openxmlformats.org/officeDocument/2006/relationships/hyperlink" Target="https://www.city.anjo.aichi.jp/kurasu/zeikin/kotei/index.html" TargetMode="External"/><Relationship Id="rId21" Type="http://schemas.openxmlformats.org/officeDocument/2006/relationships/hyperlink" Target="http://www.city.anjo.aichi.jp/zigyo/zigyozeikin/tokubetutyoushuunituite.html" TargetMode="External"/><Relationship Id="rId34" Type="http://schemas.openxmlformats.org/officeDocument/2006/relationships/hyperlink" Target="http://www.city.anjo.aichi.jp/zigyo/zigyozeikin/documents/20160921181902tokurei.pdf" TargetMode="External"/><Relationship Id="rId42" Type="http://schemas.openxmlformats.org/officeDocument/2006/relationships/hyperlink" Target="https://www.city.anjo.aichi.jp/kurasu/zeikin/kotei/index.html" TargetMode="External"/><Relationship Id="rId47" Type="http://schemas.openxmlformats.org/officeDocument/2006/relationships/vmlDrawing" Target="../drawings/vmlDrawing1.vml"/><Relationship Id="rId50" Type="http://schemas.openxmlformats.org/officeDocument/2006/relationships/ctrlProp" Target="../ctrlProps/ctrlProp3.xml"/><Relationship Id="rId55" Type="http://schemas.openxmlformats.org/officeDocument/2006/relationships/ctrlProp" Target="../ctrlProps/ctrlProp8.xml"/><Relationship Id="rId63" Type="http://schemas.openxmlformats.org/officeDocument/2006/relationships/ctrlProp" Target="../ctrlProps/ctrlProp16.xml"/><Relationship Id="rId68" Type="http://schemas.openxmlformats.org/officeDocument/2006/relationships/ctrlProp" Target="../ctrlProps/ctrlProp21.xml"/><Relationship Id="rId76" Type="http://schemas.openxmlformats.org/officeDocument/2006/relationships/ctrlProp" Target="../ctrlProps/ctrlProp29.xml"/><Relationship Id="rId84" Type="http://schemas.openxmlformats.org/officeDocument/2006/relationships/ctrlProp" Target="../ctrlProps/ctrlProp37.xml"/><Relationship Id="rId89" Type="http://schemas.openxmlformats.org/officeDocument/2006/relationships/ctrlProp" Target="../ctrlProps/ctrlProp42.xml"/><Relationship Id="rId7" Type="http://schemas.openxmlformats.org/officeDocument/2006/relationships/hyperlink" Target="http://www.city.anjo.aichi.jp/zigyo/zigyozeikin/documents/20160921181902taisyoku.pdf" TargetMode="External"/><Relationship Id="rId71" Type="http://schemas.openxmlformats.org/officeDocument/2006/relationships/ctrlProp" Target="../ctrlProps/ctrlProp24.xml"/><Relationship Id="rId2" Type="http://schemas.openxmlformats.org/officeDocument/2006/relationships/hyperlink" Target="http://www.city.anjo.aichi.jp/zigyo/zigyozeikin/documents/20160921181902.pdf" TargetMode="External"/><Relationship Id="rId16" Type="http://schemas.openxmlformats.org/officeDocument/2006/relationships/hyperlink" Target="http://www.city.anjo.aichi.jp/zigyo/zigyozeikin/hojinshinkoku.html" TargetMode="External"/><Relationship Id="rId29" Type="http://schemas.openxmlformats.org/officeDocument/2006/relationships/hyperlink" Target="http://www.city.anjo.aichi.jp/zigyo/zigyozeikin/documents/20160921181902meisyo.pdf" TargetMode="External"/><Relationship Id="rId11" Type="http://schemas.openxmlformats.org/officeDocument/2006/relationships/hyperlink" Target="https://www.city.anjo.aichi.jp/kurasu/zeikin/nozei/koza.html" TargetMode="External"/><Relationship Id="rId24" Type="http://schemas.openxmlformats.org/officeDocument/2006/relationships/hyperlink" Target="https://www.city.anjo.aichi.jp/kurasu/zeikin/keiji.html" TargetMode="External"/><Relationship Id="rId32" Type="http://schemas.openxmlformats.org/officeDocument/2006/relationships/hyperlink" Target="http://www.city.anjo.aichi.jp/zigyo/zigyozeikin/tokubetutyoushuunituite.html" TargetMode="External"/><Relationship Id="rId37" Type="http://schemas.openxmlformats.org/officeDocument/2006/relationships/hyperlink" Target="http://www.city.anjo.aichi.jp/zigyo/zigyozeikin/tokubetutyoushuunituite.html" TargetMode="External"/><Relationship Id="rId40" Type="http://schemas.openxmlformats.org/officeDocument/2006/relationships/hyperlink" Target="https://www.city.anjo.aichi.jp/kurasu/zeikin/kotei/index.html" TargetMode="External"/><Relationship Id="rId45" Type="http://schemas.openxmlformats.org/officeDocument/2006/relationships/printerSettings" Target="../printerSettings/printerSettings1.bin"/><Relationship Id="rId53" Type="http://schemas.openxmlformats.org/officeDocument/2006/relationships/ctrlProp" Target="../ctrlProps/ctrlProp6.xml"/><Relationship Id="rId58" Type="http://schemas.openxmlformats.org/officeDocument/2006/relationships/ctrlProp" Target="../ctrlProps/ctrlProp11.xml"/><Relationship Id="rId66" Type="http://schemas.openxmlformats.org/officeDocument/2006/relationships/ctrlProp" Target="../ctrlProps/ctrlProp19.xml"/><Relationship Id="rId74" Type="http://schemas.openxmlformats.org/officeDocument/2006/relationships/ctrlProp" Target="../ctrlProps/ctrlProp27.xml"/><Relationship Id="rId79" Type="http://schemas.openxmlformats.org/officeDocument/2006/relationships/ctrlProp" Target="../ctrlProps/ctrlProp32.xml"/><Relationship Id="rId87" Type="http://schemas.openxmlformats.org/officeDocument/2006/relationships/ctrlProp" Target="../ctrlProps/ctrlProp40.xml"/><Relationship Id="rId5" Type="http://schemas.openxmlformats.org/officeDocument/2006/relationships/hyperlink" Target="http://www.city.anjo.aichi.jp/zigyo/zigyozeikin/documents/20160921181924tokureitorikeshi.pdf" TargetMode="External"/><Relationship Id="rId61" Type="http://schemas.openxmlformats.org/officeDocument/2006/relationships/ctrlProp" Target="../ctrlProps/ctrlProp14.xml"/><Relationship Id="rId82" Type="http://schemas.openxmlformats.org/officeDocument/2006/relationships/ctrlProp" Target="../ctrlProps/ctrlProp35.xml"/><Relationship Id="rId90" Type="http://schemas.openxmlformats.org/officeDocument/2006/relationships/ctrlProp" Target="../ctrlProps/ctrlProp43.xml"/><Relationship Id="rId19" Type="http://schemas.openxmlformats.org/officeDocument/2006/relationships/hyperlink" Target="http://www.city.anjo.aichi.jp/zigyo/zigyozeikin/tokubetutyoushuunituite.html" TargetMode="External"/><Relationship Id="rId14" Type="http://schemas.openxmlformats.org/officeDocument/2006/relationships/hyperlink" Target="https://www.city.anjo.aichi.jp/kurasu/zeikin/kotei/index.html" TargetMode="External"/><Relationship Id="rId22" Type="http://schemas.openxmlformats.org/officeDocument/2006/relationships/hyperlink" Target="http://www.city.anjo.aichi.jp/zigyo/zigyozeikin/tokubetutyoushuunituite.html" TargetMode="External"/><Relationship Id="rId27" Type="http://schemas.openxmlformats.org/officeDocument/2006/relationships/hyperlink" Target="http://www.city.anjo.aichi.jp/zigyo/zigyozeikin/documents/20160921181902tokukiri.pdf" TargetMode="External"/><Relationship Id="rId30" Type="http://schemas.openxmlformats.org/officeDocument/2006/relationships/hyperlink" Target="http://www.city.anjo.aichi.jp/zigyo/zigyozeikin/tokubetutyoushuunituite.html" TargetMode="External"/><Relationship Id="rId35" Type="http://schemas.openxmlformats.org/officeDocument/2006/relationships/hyperlink" Target="http://www.city.anjo.aichi.jp/zigyo/zigyozeikin/documents/20160921181924tokureitorikeshi.pdf" TargetMode="External"/><Relationship Id="rId43" Type="http://schemas.openxmlformats.org/officeDocument/2006/relationships/hyperlink" Target="https://www.city.anjo.aichi.jp/kurasu/zeikin/kotei/torikowashi.html" TargetMode="External"/><Relationship Id="rId48" Type="http://schemas.openxmlformats.org/officeDocument/2006/relationships/ctrlProp" Target="../ctrlProps/ctrlProp1.xml"/><Relationship Id="rId56" Type="http://schemas.openxmlformats.org/officeDocument/2006/relationships/ctrlProp" Target="../ctrlProps/ctrlProp9.xml"/><Relationship Id="rId64" Type="http://schemas.openxmlformats.org/officeDocument/2006/relationships/ctrlProp" Target="../ctrlProps/ctrlProp17.xml"/><Relationship Id="rId69" Type="http://schemas.openxmlformats.org/officeDocument/2006/relationships/ctrlProp" Target="../ctrlProps/ctrlProp22.xml"/><Relationship Id="rId77" Type="http://schemas.openxmlformats.org/officeDocument/2006/relationships/ctrlProp" Target="../ctrlProps/ctrlProp30.xml"/><Relationship Id="rId8" Type="http://schemas.openxmlformats.org/officeDocument/2006/relationships/hyperlink" Target="https://www.city.anjo.aichi.jp/kurasu/zeikin/documents/gentsukikoufushinkokusho.pdf" TargetMode="External"/><Relationship Id="rId51" Type="http://schemas.openxmlformats.org/officeDocument/2006/relationships/ctrlProp" Target="../ctrlProps/ctrlProp4.xml"/><Relationship Id="rId72" Type="http://schemas.openxmlformats.org/officeDocument/2006/relationships/ctrlProp" Target="../ctrlProps/ctrlProp25.xml"/><Relationship Id="rId80" Type="http://schemas.openxmlformats.org/officeDocument/2006/relationships/ctrlProp" Target="../ctrlProps/ctrlProp33.xml"/><Relationship Id="rId85" Type="http://schemas.openxmlformats.org/officeDocument/2006/relationships/ctrlProp" Target="../ctrlProps/ctrlProp38.xml"/><Relationship Id="rId3" Type="http://schemas.openxmlformats.org/officeDocument/2006/relationships/hyperlink" Target="http://www.city.anjo.aichi.jp/zigyo/zigyozeikin/documents/20160921181902meisyo.pdf" TargetMode="External"/><Relationship Id="rId12" Type="http://schemas.openxmlformats.org/officeDocument/2006/relationships/hyperlink" Target="https://www.city.anjo.aichi.jp/zigyo/zigyozeikin/nyutou.html" TargetMode="External"/><Relationship Id="rId17" Type="http://schemas.openxmlformats.org/officeDocument/2006/relationships/hyperlink" Target="http://www.city.anjo.aichi.jp/zigyo/zigyozeikin/tokubetutyoushuunituite.html" TargetMode="External"/><Relationship Id="rId25" Type="http://schemas.openxmlformats.org/officeDocument/2006/relationships/hyperlink" Target="http://www.city.anjo.aichi.jp/zigyo/zigyozeikin/hojinshinkoku.html" TargetMode="External"/><Relationship Id="rId33" Type="http://schemas.openxmlformats.org/officeDocument/2006/relationships/hyperlink" Target="http://www.city.anjo.aichi.jp/zigyo/zigyozeikin/tokubetutyoushuunituite.html" TargetMode="External"/><Relationship Id="rId38" Type="http://schemas.openxmlformats.org/officeDocument/2006/relationships/hyperlink" Target="http://www.city.anjo.aichi.jp/zigyo/zigyozeikin/documents/houidoukinyu2.pdf" TargetMode="External"/><Relationship Id="rId46" Type="http://schemas.openxmlformats.org/officeDocument/2006/relationships/drawing" Target="../drawings/drawing1.xml"/><Relationship Id="rId59" Type="http://schemas.openxmlformats.org/officeDocument/2006/relationships/ctrlProp" Target="../ctrlProps/ctrlProp12.xml"/><Relationship Id="rId67" Type="http://schemas.openxmlformats.org/officeDocument/2006/relationships/ctrlProp" Target="../ctrlProps/ctrlProp20.xml"/><Relationship Id="rId20" Type="http://schemas.openxmlformats.org/officeDocument/2006/relationships/hyperlink" Target="http://www.city.anjo.aichi.jp/zigyo/zigyozeikin/tokubetutyoushuunituite.html" TargetMode="External"/><Relationship Id="rId41" Type="http://schemas.openxmlformats.org/officeDocument/2006/relationships/hyperlink" Target="https://www.city.anjo.aichi.jp/kurasu/zeikin/kotei/shokyakushisan-shinkoku.html" TargetMode="External"/><Relationship Id="rId54" Type="http://schemas.openxmlformats.org/officeDocument/2006/relationships/ctrlProp" Target="../ctrlProps/ctrlProp7.xml"/><Relationship Id="rId62" Type="http://schemas.openxmlformats.org/officeDocument/2006/relationships/ctrlProp" Target="../ctrlProps/ctrlProp15.xml"/><Relationship Id="rId70" Type="http://schemas.openxmlformats.org/officeDocument/2006/relationships/ctrlProp" Target="../ctrlProps/ctrlProp23.xml"/><Relationship Id="rId75" Type="http://schemas.openxmlformats.org/officeDocument/2006/relationships/ctrlProp" Target="../ctrlProps/ctrlProp28.xml"/><Relationship Id="rId83" Type="http://schemas.openxmlformats.org/officeDocument/2006/relationships/ctrlProp" Target="../ctrlProps/ctrlProp36.xml"/><Relationship Id="rId88" Type="http://schemas.openxmlformats.org/officeDocument/2006/relationships/ctrlProp" Target="../ctrlProps/ctrlProp41.xml"/><Relationship Id="rId91" Type="http://schemas.openxmlformats.org/officeDocument/2006/relationships/comments" Target="../comments1.xml"/><Relationship Id="rId1" Type="http://schemas.openxmlformats.org/officeDocument/2006/relationships/hyperlink" Target="http://www.city.anjo.aichi.jp/zigyo/zigyozeikin/documents/20160921181902tokukiri.pdf" TargetMode="External"/><Relationship Id="rId6" Type="http://schemas.openxmlformats.org/officeDocument/2006/relationships/hyperlink" Target="http://www.city.anjo.aichi.jp/zigyo/zigyozeikin/documents/houidoutei2-1.pdf" TargetMode="External"/><Relationship Id="rId15" Type="http://schemas.openxmlformats.org/officeDocument/2006/relationships/hyperlink" Target="https://www.city.anjo.aichi.jp/kurasu/zeikin/kotei/index.html" TargetMode="External"/><Relationship Id="rId23" Type="http://schemas.openxmlformats.org/officeDocument/2006/relationships/hyperlink" Target="https://www.city.anjo.aichi.jp/kurasu/zeikin/keiji.html" TargetMode="External"/><Relationship Id="rId28" Type="http://schemas.openxmlformats.org/officeDocument/2006/relationships/hyperlink" Target="http://www.city.anjo.aichi.jp/zigyo/zigyozeikin/tokubetutyoushuunituite.html" TargetMode="External"/><Relationship Id="rId36" Type="http://schemas.openxmlformats.org/officeDocument/2006/relationships/hyperlink" Target="http://www.city.anjo.aichi.jp/zigyo/zigyozeikin/documents/20160921181902taisyoku.pdf" TargetMode="External"/><Relationship Id="rId49" Type="http://schemas.openxmlformats.org/officeDocument/2006/relationships/ctrlProp" Target="../ctrlProps/ctrlProp2.xml"/><Relationship Id="rId57" Type="http://schemas.openxmlformats.org/officeDocument/2006/relationships/ctrlProp" Target="../ctrlProps/ctrlProp10.xml"/><Relationship Id="rId10" Type="http://schemas.openxmlformats.org/officeDocument/2006/relationships/hyperlink" Target="https://www.city.anjo.aichi.jp/zigyo/zigyozeikin/documents/yousiki00306.pdf" TargetMode="External"/><Relationship Id="rId31" Type="http://schemas.openxmlformats.org/officeDocument/2006/relationships/hyperlink" Target="http://www.city.anjo.aichi.jp/zigyo/zigyozeikin/documents/20160921181902.pdf" TargetMode="External"/><Relationship Id="rId44" Type="http://schemas.openxmlformats.org/officeDocument/2006/relationships/hyperlink" Target="https://www.city.anjo.aichi.jp/kurasu/zeikin/nozei/koza.html" TargetMode="External"/><Relationship Id="rId52" Type="http://schemas.openxmlformats.org/officeDocument/2006/relationships/ctrlProp" Target="../ctrlProps/ctrlProp5.xml"/><Relationship Id="rId60" Type="http://schemas.openxmlformats.org/officeDocument/2006/relationships/ctrlProp" Target="../ctrlProps/ctrlProp13.xml"/><Relationship Id="rId65" Type="http://schemas.openxmlformats.org/officeDocument/2006/relationships/ctrlProp" Target="../ctrlProps/ctrlProp18.xml"/><Relationship Id="rId73" Type="http://schemas.openxmlformats.org/officeDocument/2006/relationships/ctrlProp" Target="../ctrlProps/ctrlProp26.xml"/><Relationship Id="rId78" Type="http://schemas.openxmlformats.org/officeDocument/2006/relationships/ctrlProp" Target="../ctrlProps/ctrlProp31.xml"/><Relationship Id="rId81" Type="http://schemas.openxmlformats.org/officeDocument/2006/relationships/ctrlProp" Target="../ctrlProps/ctrlProp34.xml"/><Relationship Id="rId86" Type="http://schemas.openxmlformats.org/officeDocument/2006/relationships/ctrlProp" Target="../ctrlProps/ctrlProp39.xml"/><Relationship Id="rId4" Type="http://schemas.openxmlformats.org/officeDocument/2006/relationships/hyperlink" Target="http://www.city.anjo.aichi.jp/zigyo/zigyozeikin/documents/20160921181902tokurei.pdf" TargetMode="External"/><Relationship Id="rId9" Type="http://schemas.openxmlformats.org/officeDocument/2006/relationships/hyperlink" Target="https://www.city.anjo.aichi.jp/kurasu/zeikin/documents/gentsukihaishashinkokush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166"/>
  <sheetViews>
    <sheetView showGridLines="0" tabSelected="1" zoomScale="70" zoomScaleNormal="70" workbookViewId="0">
      <selection activeCell="C85" sqref="C85:R85"/>
    </sheetView>
  </sheetViews>
  <sheetFormatPr defaultRowHeight="18"/>
  <cols>
    <col min="1" max="1" width="9" customWidth="1"/>
    <col min="2" max="2" width="9" hidden="1" customWidth="1"/>
    <col min="3" max="3" width="54.8984375" customWidth="1"/>
    <col min="4" max="4" width="5.09765625" customWidth="1"/>
    <col min="5" max="5" width="6.19921875" customWidth="1"/>
    <col min="6" max="6" width="7.5" hidden="1" customWidth="1"/>
    <col min="7" max="7" width="29.8984375" hidden="1" customWidth="1"/>
    <col min="8" max="10" width="9.19921875" hidden="1" customWidth="1"/>
    <col min="11" max="11" width="8.69921875" hidden="1" customWidth="1"/>
    <col min="12" max="12" width="19.19921875" customWidth="1"/>
    <col min="13" max="13" width="5.19921875" hidden="1" customWidth="1"/>
    <col min="14" max="14" width="8.69921875" customWidth="1"/>
    <col min="15" max="15" width="5.19921875" customWidth="1"/>
    <col min="16" max="16" width="10.59765625" hidden="1" customWidth="1"/>
    <col min="17" max="17" width="91" customWidth="1"/>
    <col min="18" max="18" width="192.19921875" hidden="1" customWidth="1"/>
    <col min="19" max="19" width="3.09765625" hidden="1" customWidth="1"/>
    <col min="20" max="20" width="52.19921875" hidden="1" customWidth="1"/>
    <col min="21" max="21" width="91.3984375" hidden="1" customWidth="1"/>
    <col min="22" max="22" width="79.5" hidden="1" customWidth="1"/>
  </cols>
  <sheetData>
    <row r="2" spans="2:22" ht="35.4">
      <c r="C2" s="72" t="s">
        <v>185</v>
      </c>
    </row>
    <row r="3" spans="2:22" ht="9" customHeight="1"/>
    <row r="4" spans="2:22" ht="27">
      <c r="C4" s="73" t="s">
        <v>186</v>
      </c>
    </row>
    <row r="5" spans="2:22" ht="8.25" customHeight="1"/>
    <row r="6" spans="2:22" ht="32.4">
      <c r="B6" t="s">
        <v>78</v>
      </c>
      <c r="C6" s="148" t="s">
        <v>187</v>
      </c>
      <c r="D6" s="149"/>
      <c r="E6" s="149"/>
      <c r="F6" s="2"/>
      <c r="G6" s="2" t="s">
        <v>133</v>
      </c>
      <c r="H6" s="2"/>
      <c r="I6" s="2"/>
      <c r="J6" s="2"/>
      <c r="K6" s="2"/>
      <c r="L6" s="2"/>
      <c r="M6" s="2"/>
      <c r="N6" s="150" t="s">
        <v>188</v>
      </c>
      <c r="O6" s="151"/>
      <c r="P6" s="151"/>
      <c r="Q6" s="151"/>
      <c r="R6" s="2"/>
      <c r="S6" s="50"/>
      <c r="T6" s="50" t="s">
        <v>19</v>
      </c>
      <c r="U6" s="50" t="s">
        <v>128</v>
      </c>
      <c r="V6" s="50" t="s">
        <v>129</v>
      </c>
    </row>
    <row r="7" spans="2:22">
      <c r="B7" t="s">
        <v>26</v>
      </c>
      <c r="C7" s="115" t="s">
        <v>8</v>
      </c>
      <c r="D7" s="114"/>
      <c r="E7" s="115" t="s">
        <v>12</v>
      </c>
      <c r="F7" s="104" t="b">
        <v>0</v>
      </c>
      <c r="G7" s="5" t="s">
        <v>88</v>
      </c>
      <c r="H7" s="104" t="b">
        <f>AND(F7=TRUE,OR(P7:P20,P35))</f>
        <v>0</v>
      </c>
      <c r="I7" s="3"/>
      <c r="J7" s="3"/>
      <c r="K7" s="3"/>
      <c r="L7" s="3"/>
      <c r="M7" s="3" t="s">
        <v>45</v>
      </c>
      <c r="N7" s="152" t="s">
        <v>124</v>
      </c>
      <c r="O7" s="23"/>
      <c r="P7" s="105" t="b">
        <v>0</v>
      </c>
      <c r="Q7" s="24" t="s">
        <v>0</v>
      </c>
      <c r="R7" s="1"/>
      <c r="S7" s="4" t="s">
        <v>23</v>
      </c>
      <c r="T7" s="1" t="s">
        <v>16</v>
      </c>
      <c r="U7" s="6" t="s">
        <v>95</v>
      </c>
      <c r="V7" s="6" t="s">
        <v>108</v>
      </c>
    </row>
    <row r="8" spans="2:22">
      <c r="C8" s="115"/>
      <c r="D8" s="114"/>
      <c r="E8" s="115" t="s">
        <v>13</v>
      </c>
      <c r="F8" s="104" t="b">
        <v>0</v>
      </c>
      <c r="G8" s="5" t="s">
        <v>70</v>
      </c>
      <c r="H8" s="104" t="b">
        <f>AND(F8=TRUE,OR(P7,P8))</f>
        <v>0</v>
      </c>
      <c r="I8" s="3"/>
      <c r="J8" s="3"/>
      <c r="K8" s="3"/>
      <c r="L8" s="3"/>
      <c r="M8" s="3" t="s">
        <v>46</v>
      </c>
      <c r="N8" s="153"/>
      <c r="O8" s="25"/>
      <c r="P8" s="106" t="b">
        <v>0</v>
      </c>
      <c r="Q8" s="26" t="s">
        <v>37</v>
      </c>
      <c r="R8" s="1"/>
      <c r="S8" s="4" t="s">
        <v>24</v>
      </c>
      <c r="T8" s="1" t="s">
        <v>115</v>
      </c>
      <c r="U8" s="6" t="s">
        <v>112</v>
      </c>
      <c r="V8" s="7" t="s">
        <v>109</v>
      </c>
    </row>
    <row r="9" spans="2:22">
      <c r="B9" t="s">
        <v>155</v>
      </c>
      <c r="C9" s="16" t="s">
        <v>7</v>
      </c>
      <c r="D9" s="103"/>
      <c r="E9" s="17" t="s">
        <v>12</v>
      </c>
      <c r="F9" s="104" t="b">
        <v>0</v>
      </c>
      <c r="G9" s="5" t="s">
        <v>127</v>
      </c>
      <c r="H9" s="104" t="b">
        <f>AND(F9=TRUE,OR(P21))</f>
        <v>0</v>
      </c>
      <c r="I9" s="3" t="b">
        <f>AND(F9=TRUE,OR(P9,P11,P15,P35))</f>
        <v>0</v>
      </c>
      <c r="J9" s="3" t="b">
        <f>AND(F9=TRUE,OR(P16,P22,P23))</f>
        <v>0</v>
      </c>
      <c r="K9" s="3" t="b">
        <f>AND(F9=TRUE,OR(P24,P25))</f>
        <v>0</v>
      </c>
      <c r="L9" s="3"/>
      <c r="M9" s="3" t="s">
        <v>47</v>
      </c>
      <c r="N9" s="153"/>
      <c r="O9" s="27"/>
      <c r="P9" s="107" t="b">
        <v>0</v>
      </c>
      <c r="Q9" s="28" t="s">
        <v>1</v>
      </c>
      <c r="R9" s="1"/>
      <c r="S9" s="4" t="s">
        <v>25</v>
      </c>
      <c r="T9" s="1" t="s">
        <v>57</v>
      </c>
      <c r="U9" s="6" t="s">
        <v>92</v>
      </c>
      <c r="V9" s="7" t="s">
        <v>109</v>
      </c>
    </row>
    <row r="10" spans="2:22">
      <c r="B10" t="s">
        <v>136</v>
      </c>
      <c r="C10" s="16"/>
      <c r="D10" s="103"/>
      <c r="E10" s="17" t="s">
        <v>13</v>
      </c>
      <c r="F10" s="104" t="b">
        <v>0</v>
      </c>
      <c r="G10" s="5" t="s">
        <v>85</v>
      </c>
      <c r="H10" s="104" t="b">
        <f>AND(F10=TRUE,OR(P21))</f>
        <v>0</v>
      </c>
      <c r="I10" s="3"/>
      <c r="J10" s="3"/>
      <c r="K10" s="3"/>
      <c r="L10" s="3"/>
      <c r="M10" s="3" t="s">
        <v>48</v>
      </c>
      <c r="N10" s="153"/>
      <c r="O10" s="25"/>
      <c r="P10" s="106" t="b">
        <v>0</v>
      </c>
      <c r="Q10" s="26" t="s">
        <v>14</v>
      </c>
      <c r="R10" s="1"/>
      <c r="S10" s="4" t="s">
        <v>27</v>
      </c>
      <c r="T10" s="1" t="s">
        <v>118</v>
      </c>
      <c r="U10" s="6" t="s">
        <v>91</v>
      </c>
      <c r="V10" s="7" t="s">
        <v>109</v>
      </c>
    </row>
    <row r="11" spans="2:22">
      <c r="B11" t="s">
        <v>30</v>
      </c>
      <c r="C11" s="113" t="s">
        <v>9</v>
      </c>
      <c r="D11" s="114"/>
      <c r="E11" s="115" t="s">
        <v>12</v>
      </c>
      <c r="F11" s="104" t="b">
        <v>0</v>
      </c>
      <c r="G11" s="5" t="s">
        <v>86</v>
      </c>
      <c r="H11" s="104" t="b">
        <f>AND(F11=TRUE,OR(P9,P11,P16,P26,P27,P35))</f>
        <v>0</v>
      </c>
      <c r="I11" s="3"/>
      <c r="J11" s="3"/>
      <c r="K11" s="3"/>
      <c r="L11" s="3"/>
      <c r="M11" s="3" t="s">
        <v>49</v>
      </c>
      <c r="N11" s="153"/>
      <c r="O11" s="27"/>
      <c r="P11" s="107" t="b">
        <v>0</v>
      </c>
      <c r="Q11" s="28" t="s">
        <v>2</v>
      </c>
      <c r="R11" s="1"/>
      <c r="S11" s="4" t="s">
        <v>28</v>
      </c>
      <c r="T11" s="1" t="s">
        <v>130</v>
      </c>
      <c r="U11" s="6" t="s">
        <v>93</v>
      </c>
      <c r="V11" s="7" t="s">
        <v>109</v>
      </c>
    </row>
    <row r="12" spans="2:22">
      <c r="C12" s="113"/>
      <c r="D12" s="114"/>
      <c r="E12" s="115" t="s">
        <v>13</v>
      </c>
      <c r="F12" s="104" t="b">
        <v>0</v>
      </c>
      <c r="G12" s="5" t="s">
        <v>68</v>
      </c>
      <c r="H12" s="104" t="b">
        <f>AND(F12=TRUE,OR(P26))</f>
        <v>0</v>
      </c>
      <c r="I12" s="3"/>
      <c r="J12" s="3"/>
      <c r="K12" s="3"/>
      <c r="L12" s="3"/>
      <c r="M12" s="3" t="s">
        <v>50</v>
      </c>
      <c r="N12" s="153"/>
      <c r="O12" s="25"/>
      <c r="P12" s="106" t="b">
        <v>0</v>
      </c>
      <c r="Q12" s="26" t="s">
        <v>15</v>
      </c>
      <c r="R12" s="1"/>
      <c r="S12" s="4"/>
      <c r="T12" s="1" t="s">
        <v>131</v>
      </c>
      <c r="U12" s="6" t="s">
        <v>94</v>
      </c>
      <c r="V12" s="6" t="s">
        <v>109</v>
      </c>
    </row>
    <row r="13" spans="2:22">
      <c r="B13" t="s">
        <v>41</v>
      </c>
      <c r="C13" s="16" t="s">
        <v>10</v>
      </c>
      <c r="D13" s="103"/>
      <c r="E13" s="17" t="s">
        <v>12</v>
      </c>
      <c r="F13" s="104" t="b">
        <v>0</v>
      </c>
      <c r="G13" s="5" t="s">
        <v>105</v>
      </c>
      <c r="H13" s="104" t="b">
        <f>AND(F13=TRUE,OR(P9,P11,P16,P28,P29,P35))</f>
        <v>0</v>
      </c>
      <c r="I13" s="3"/>
      <c r="J13" s="3"/>
      <c r="K13" s="3"/>
      <c r="L13" s="3"/>
      <c r="M13" s="3" t="s">
        <v>51</v>
      </c>
      <c r="N13" s="153"/>
      <c r="O13" s="27"/>
      <c r="P13" s="107" t="b">
        <v>0</v>
      </c>
      <c r="Q13" s="28" t="s">
        <v>3</v>
      </c>
      <c r="R13" s="1"/>
      <c r="S13" s="4" t="s">
        <v>29</v>
      </c>
      <c r="T13" s="1" t="s">
        <v>58</v>
      </c>
      <c r="U13" s="6" t="s">
        <v>96</v>
      </c>
      <c r="V13" s="7" t="s">
        <v>109</v>
      </c>
    </row>
    <row r="14" spans="2:22">
      <c r="C14" s="16"/>
      <c r="D14" s="103"/>
      <c r="E14" s="17" t="s">
        <v>13</v>
      </c>
      <c r="F14" s="104" t="b">
        <v>0</v>
      </c>
      <c r="G14" s="5" t="s">
        <v>71</v>
      </c>
      <c r="H14" s="104" t="b">
        <f>AND(F14=TRUE,OR(P28))</f>
        <v>0</v>
      </c>
      <c r="I14" s="3"/>
      <c r="J14" s="3"/>
      <c r="K14" s="3"/>
      <c r="L14" s="3"/>
      <c r="M14" s="3" t="s">
        <v>52</v>
      </c>
      <c r="N14" s="153"/>
      <c r="O14" s="25"/>
      <c r="P14" s="106" t="b">
        <v>0</v>
      </c>
      <c r="Q14" s="26" t="s">
        <v>4</v>
      </c>
      <c r="R14" s="1"/>
      <c r="S14" s="4" t="s">
        <v>30</v>
      </c>
      <c r="T14" s="1" t="s">
        <v>31</v>
      </c>
      <c r="V14" s="6" t="s">
        <v>135</v>
      </c>
    </row>
    <row r="15" spans="2:22">
      <c r="B15" t="s">
        <v>42</v>
      </c>
      <c r="C15" s="113" t="s">
        <v>11</v>
      </c>
      <c r="D15" s="114"/>
      <c r="E15" s="115" t="s">
        <v>12</v>
      </c>
      <c r="F15" s="104" t="b">
        <v>0</v>
      </c>
      <c r="G15" s="5" t="s">
        <v>106</v>
      </c>
      <c r="H15" s="104" t="b">
        <f>AND(F15=TRUE,OR(P9,P11,P16,P30,P31,P35))</f>
        <v>0</v>
      </c>
      <c r="I15" s="3" t="b">
        <f>OR(AND(F11=TRUE,P15),AND(F13=TRUE,P15),AND(F15=TRUE,P15))</f>
        <v>0</v>
      </c>
      <c r="J15" s="3"/>
      <c r="K15" s="3"/>
      <c r="L15" s="3"/>
      <c r="M15" s="3" t="s">
        <v>53</v>
      </c>
      <c r="N15" s="153"/>
      <c r="O15" s="27"/>
      <c r="P15" s="107" t="b">
        <v>0</v>
      </c>
      <c r="Q15" s="28" t="s">
        <v>5</v>
      </c>
      <c r="R15" s="1"/>
      <c r="S15" s="4" t="s">
        <v>41</v>
      </c>
      <c r="T15" s="1" t="s">
        <v>32</v>
      </c>
      <c r="V15" s="6" t="s">
        <v>135</v>
      </c>
    </row>
    <row r="16" spans="2:22">
      <c r="C16" s="113"/>
      <c r="D16" s="114"/>
      <c r="E16" s="115" t="s">
        <v>13</v>
      </c>
      <c r="F16" s="104" t="b">
        <v>0</v>
      </c>
      <c r="G16" s="5" t="s">
        <v>167</v>
      </c>
      <c r="H16" s="104" t="b">
        <f>AND(F16=TRUE,OR(P30))</f>
        <v>0</v>
      </c>
      <c r="I16" s="3"/>
      <c r="J16" s="3"/>
      <c r="K16" s="3"/>
      <c r="L16" s="3"/>
      <c r="M16" s="3" t="s">
        <v>54</v>
      </c>
      <c r="N16" s="153"/>
      <c r="O16" s="25"/>
      <c r="P16" s="106" t="b">
        <v>0</v>
      </c>
      <c r="Q16" s="26" t="s">
        <v>44</v>
      </c>
      <c r="R16" s="1"/>
      <c r="S16" s="4" t="s">
        <v>42</v>
      </c>
      <c r="T16" s="1" t="s">
        <v>33</v>
      </c>
      <c r="V16" s="6" t="s">
        <v>104</v>
      </c>
    </row>
    <row r="17" spans="2:22">
      <c r="B17" t="s">
        <v>43</v>
      </c>
      <c r="C17" s="16" t="s">
        <v>168</v>
      </c>
      <c r="D17" s="103"/>
      <c r="E17" s="17" t="s">
        <v>12</v>
      </c>
      <c r="F17" s="104" t="b">
        <v>0</v>
      </c>
      <c r="G17" s="5" t="s">
        <v>107</v>
      </c>
      <c r="H17" s="104" t="b">
        <f>AND(F17=TRUE,OR(P9,P11,P16,P32,P33,P35))</f>
        <v>0</v>
      </c>
      <c r="I17" s="3" t="b">
        <f>AND(F17=TRUE,P15)</f>
        <v>0</v>
      </c>
      <c r="J17" s="3"/>
      <c r="K17" s="3"/>
      <c r="L17" s="3"/>
      <c r="M17" s="3" t="s">
        <v>55</v>
      </c>
      <c r="N17" s="153"/>
      <c r="O17" s="27"/>
      <c r="P17" s="107" t="b">
        <v>0</v>
      </c>
      <c r="Q17" s="28" t="s">
        <v>6</v>
      </c>
      <c r="R17" s="1"/>
      <c r="S17" s="4" t="s">
        <v>43</v>
      </c>
      <c r="T17" s="1" t="s">
        <v>17</v>
      </c>
      <c r="U17" s="6" t="s">
        <v>99</v>
      </c>
      <c r="V17" s="7" t="s">
        <v>110</v>
      </c>
    </row>
    <row r="18" spans="2:22">
      <c r="C18" s="16"/>
      <c r="D18" s="103"/>
      <c r="E18" s="17" t="s">
        <v>13</v>
      </c>
      <c r="F18" s="104" t="b">
        <v>0</v>
      </c>
      <c r="G18" s="5" t="s">
        <v>75</v>
      </c>
      <c r="H18" s="104" t="b">
        <f>AND(F18=TRUE,OR(P32))</f>
        <v>0</v>
      </c>
      <c r="I18" s="3"/>
      <c r="J18" s="3"/>
      <c r="K18" s="3"/>
      <c r="L18" s="3"/>
      <c r="M18" s="3" t="s">
        <v>82</v>
      </c>
      <c r="N18" s="153"/>
      <c r="O18" s="25"/>
      <c r="P18" s="106" t="b">
        <v>0</v>
      </c>
      <c r="Q18" s="26" t="s">
        <v>79</v>
      </c>
      <c r="R18" s="1"/>
      <c r="S18" s="4"/>
      <c r="T18" s="1"/>
      <c r="U18" s="6" t="s">
        <v>100</v>
      </c>
      <c r="V18" s="6" t="s">
        <v>110</v>
      </c>
    </row>
    <row r="19" spans="2:22">
      <c r="B19" t="s">
        <v>59</v>
      </c>
      <c r="C19" s="113" t="s">
        <v>161</v>
      </c>
      <c r="D19" s="114"/>
      <c r="E19" s="115" t="s">
        <v>162</v>
      </c>
      <c r="F19" s="104" t="b">
        <v>0</v>
      </c>
      <c r="G19" s="5" t="s">
        <v>170</v>
      </c>
      <c r="H19" s="104" t="b">
        <f>AND(F19=TRUE,OR(P11,P12,P34))</f>
        <v>0</v>
      </c>
      <c r="I19" s="3"/>
      <c r="J19" s="3"/>
      <c r="K19" s="3"/>
      <c r="L19" s="3"/>
      <c r="M19" s="3" t="s">
        <v>83</v>
      </c>
      <c r="N19" s="153"/>
      <c r="O19" s="27"/>
      <c r="P19" s="107" t="b">
        <v>0</v>
      </c>
      <c r="Q19" s="28" t="s">
        <v>80</v>
      </c>
      <c r="R19" s="1"/>
      <c r="S19" s="4" t="s">
        <v>59</v>
      </c>
      <c r="T19" s="1" t="s">
        <v>18</v>
      </c>
      <c r="U19" s="6" t="s">
        <v>102</v>
      </c>
      <c r="V19" s="6" t="s">
        <v>103</v>
      </c>
    </row>
    <row r="20" spans="2:22">
      <c r="C20" s="113"/>
      <c r="D20" s="114"/>
      <c r="E20" s="115" t="s">
        <v>163</v>
      </c>
      <c r="F20" s="104" t="b">
        <v>0</v>
      </c>
      <c r="G20" s="5" t="s">
        <v>90</v>
      </c>
      <c r="H20" s="104" t="b">
        <f>AND(F20=TRUE,OR(P34))</f>
        <v>0</v>
      </c>
      <c r="I20" s="3"/>
      <c r="J20" s="3"/>
      <c r="K20" s="3"/>
      <c r="L20" s="3"/>
      <c r="M20" s="3" t="s">
        <v>84</v>
      </c>
      <c r="N20" s="154"/>
      <c r="O20" s="29"/>
      <c r="P20" s="108" t="b">
        <v>0</v>
      </c>
      <c r="Q20" s="30" t="s">
        <v>81</v>
      </c>
      <c r="R20" s="1"/>
      <c r="S20" s="4" t="s">
        <v>61</v>
      </c>
      <c r="T20" s="1" t="s">
        <v>60</v>
      </c>
      <c r="U20" s="6"/>
      <c r="V20" s="6" t="s">
        <v>101</v>
      </c>
    </row>
    <row r="21" spans="2:22" ht="18.600000000000001">
      <c r="C21" s="168" t="s">
        <v>169</v>
      </c>
      <c r="D21" s="169"/>
      <c r="E21" s="169"/>
      <c r="F21" s="169"/>
      <c r="G21" s="169"/>
      <c r="H21" s="81"/>
      <c r="I21" s="81"/>
      <c r="J21" s="81"/>
      <c r="K21" s="81"/>
      <c r="L21" s="1"/>
      <c r="M21" s="3" t="s">
        <v>56</v>
      </c>
      <c r="N21" s="155" t="s">
        <v>125</v>
      </c>
      <c r="O21" s="23"/>
      <c r="P21" s="105" t="b">
        <v>0</v>
      </c>
      <c r="Q21" s="24" t="s">
        <v>34</v>
      </c>
      <c r="R21" s="1"/>
      <c r="S21" s="4" t="s">
        <v>137</v>
      </c>
      <c r="T21" s="1" t="s">
        <v>138</v>
      </c>
    </row>
    <row r="22" spans="2:22">
      <c r="C22" s="170" t="str">
        <f>HYPERLINK("https://www.city.anjo.aichi.jp/kurasu/zeikin/keiji/keizidousyagaiyou.html","　●軽自動車税についてはこちらをご覧ください（クリックで安城市HPへ）")</f>
        <v>　●軽自動車税についてはこちらをご覧ください（クリックで安城市HPへ）</v>
      </c>
      <c r="D22" s="121"/>
      <c r="E22" s="121"/>
      <c r="F22" s="121"/>
      <c r="G22" s="121"/>
      <c r="H22" s="80"/>
      <c r="I22" s="80"/>
      <c r="J22" s="80"/>
      <c r="K22" s="80"/>
      <c r="L22" s="1"/>
      <c r="M22" s="3" t="s">
        <v>62</v>
      </c>
      <c r="N22" s="153"/>
      <c r="O22" s="25"/>
      <c r="P22" s="106" t="b">
        <v>0</v>
      </c>
      <c r="Q22" s="26" t="s">
        <v>35</v>
      </c>
      <c r="R22" s="1"/>
      <c r="S22" s="1"/>
      <c r="T22" s="1"/>
    </row>
    <row r="23" spans="2:22" ht="18.75" customHeight="1">
      <c r="C23" s="83" t="str">
        <f>IF(OR(AND(F7=FALSE,F8=FALSE),AND(F9=FALSE,F10=FALSE),AND(F11=FALSE,F12=FALSE),AND(F13=FALSE,F14=FALSE),AND(F15=FALSE,F16=FALSE),AND(F17=FALSE,F18=FALSE),AND(F19=FALSE,F20=FALSE)),"【エラー】質問の回答の入力がないものがあります。","")</f>
        <v>【エラー】質問の回答の入力がないものがあります。</v>
      </c>
      <c r="D23" s="83"/>
      <c r="E23" s="83"/>
      <c r="F23" s="83"/>
      <c r="G23" s="83"/>
      <c r="H23" s="83"/>
      <c r="I23" s="83"/>
      <c r="J23" s="83"/>
      <c r="K23" s="83"/>
      <c r="L23" s="81"/>
      <c r="M23" s="3" t="s">
        <v>66</v>
      </c>
      <c r="N23" s="153"/>
      <c r="O23" s="27"/>
      <c r="P23" s="107" t="b">
        <v>0</v>
      </c>
      <c r="Q23" s="28" t="s">
        <v>36</v>
      </c>
      <c r="R23" s="1"/>
      <c r="S23" s="1"/>
      <c r="T23" s="1"/>
    </row>
    <row r="24" spans="2:22" ht="24.6">
      <c r="C24" s="83" t="str">
        <f>IF(OR(AND(F7=TRUE,F8=TRUE),AND(F9=TRUE,F10=TRUE),AND(F11=TRUE,F12=TRUE),AND(F13=TRUE,F14=TRUE),AND(F15=TRUE,F16=TRUE),AND(F17=TRUE,F18=TRUE),AND(F19=TRUE,F20=TRUE)),"【エラー】質問の回答に誤りがあります。内容をご確認ください。","")</f>
        <v/>
      </c>
      <c r="D24" s="83"/>
      <c r="E24" s="83"/>
      <c r="F24" s="83"/>
      <c r="G24" s="83"/>
      <c r="H24" s="83"/>
      <c r="I24" s="83"/>
      <c r="J24" s="83"/>
      <c r="K24" s="83"/>
      <c r="L24" s="80"/>
      <c r="M24" s="3" t="s">
        <v>65</v>
      </c>
      <c r="N24" s="153"/>
      <c r="O24" s="25"/>
      <c r="P24" s="106" t="b">
        <v>0</v>
      </c>
      <c r="Q24" s="26" t="s">
        <v>63</v>
      </c>
      <c r="S24" s="1"/>
      <c r="T24" s="1"/>
    </row>
    <row r="25" spans="2:22" ht="24.6">
      <c r="L25" s="83"/>
      <c r="M25" s="3" t="s">
        <v>67</v>
      </c>
      <c r="N25" s="154"/>
      <c r="O25" s="33"/>
      <c r="P25" s="109" t="b">
        <v>0</v>
      </c>
      <c r="Q25" s="34" t="s">
        <v>64</v>
      </c>
      <c r="S25" s="1"/>
      <c r="T25" s="1"/>
    </row>
    <row r="26" spans="2:22" ht="24.6">
      <c r="L26" s="83"/>
      <c r="M26" s="3" t="s">
        <v>68</v>
      </c>
      <c r="N26" s="156" t="s">
        <v>126</v>
      </c>
      <c r="O26" s="18"/>
      <c r="P26" s="110" t="b">
        <v>0</v>
      </c>
      <c r="Q26" s="19" t="s">
        <v>38</v>
      </c>
      <c r="T26" s="1"/>
    </row>
    <row r="27" spans="2:22">
      <c r="M27" s="3" t="s">
        <v>69</v>
      </c>
      <c r="N27" s="157"/>
      <c r="O27" s="20"/>
      <c r="P27" s="111" t="b">
        <v>0</v>
      </c>
      <c r="Q27" s="21" t="s">
        <v>20</v>
      </c>
    </row>
    <row r="28" spans="2:22">
      <c r="M28" s="3" t="s">
        <v>71</v>
      </c>
      <c r="N28" s="157"/>
      <c r="O28" s="18"/>
      <c r="P28" s="110" t="b">
        <v>0</v>
      </c>
      <c r="Q28" s="19" t="s">
        <v>39</v>
      </c>
    </row>
    <row r="29" spans="2:22">
      <c r="M29" s="3" t="s">
        <v>72</v>
      </c>
      <c r="N29" s="157"/>
      <c r="O29" s="20"/>
      <c r="P29" s="111" t="b">
        <v>0</v>
      </c>
      <c r="Q29" s="21" t="s">
        <v>21</v>
      </c>
    </row>
    <row r="30" spans="2:22">
      <c r="M30" s="3" t="s">
        <v>73</v>
      </c>
      <c r="N30" s="157"/>
      <c r="O30" s="18"/>
      <c r="P30" s="110" t="b">
        <v>0</v>
      </c>
      <c r="Q30" s="19" t="s">
        <v>40</v>
      </c>
    </row>
    <row r="31" spans="2:22">
      <c r="M31" s="3" t="s">
        <v>74</v>
      </c>
      <c r="N31" s="157"/>
      <c r="O31" s="20"/>
      <c r="P31" s="111" t="b">
        <v>0</v>
      </c>
      <c r="Q31" s="21" t="s">
        <v>22</v>
      </c>
    </row>
    <row r="32" spans="2:22">
      <c r="M32" s="3" t="s">
        <v>75</v>
      </c>
      <c r="N32" s="166" t="s">
        <v>174</v>
      </c>
      <c r="O32" s="31"/>
      <c r="P32" s="112" t="b">
        <v>0</v>
      </c>
      <c r="Q32" s="32" t="s">
        <v>97</v>
      </c>
    </row>
    <row r="33" spans="1:22">
      <c r="M33" s="3" t="s">
        <v>76</v>
      </c>
      <c r="N33" s="167"/>
      <c r="O33" s="33"/>
      <c r="P33" s="109" t="b">
        <v>0</v>
      </c>
      <c r="Q33" s="34" t="s">
        <v>98</v>
      </c>
    </row>
    <row r="34" spans="1:22">
      <c r="M34" s="3" t="s">
        <v>77</v>
      </c>
      <c r="N34" s="102" t="s">
        <v>175</v>
      </c>
      <c r="O34" s="29"/>
      <c r="P34" s="108" t="b">
        <v>0</v>
      </c>
      <c r="Q34" s="30" t="s">
        <v>89</v>
      </c>
    </row>
    <row r="35" spans="1:22">
      <c r="M35" s="3" t="s">
        <v>87</v>
      </c>
      <c r="N35" s="22" t="s">
        <v>123</v>
      </c>
      <c r="O35" s="20"/>
      <c r="P35" s="111" t="b">
        <v>0</v>
      </c>
      <c r="Q35" s="21" t="s">
        <v>179</v>
      </c>
    </row>
    <row r="36" spans="1:22">
      <c r="M36" s="3"/>
    </row>
    <row r="37" spans="1:22">
      <c r="M37" s="3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51" spans="2:20" ht="58.2">
      <c r="B51" s="96" t="s">
        <v>164</v>
      </c>
      <c r="C51" s="118" t="s">
        <v>184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r="52" spans="2:20" ht="45.6">
      <c r="B52" s="162" t="s">
        <v>19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50" t="s">
        <v>134</v>
      </c>
    </row>
    <row r="53" spans="2:20" ht="19.5" customHeight="1">
      <c r="B53" s="146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40"/>
      <c r="S53" s="74"/>
      <c r="T53" s="74"/>
    </row>
    <row r="54" spans="2:20" ht="19.5" customHeight="1">
      <c r="B54" s="160" t="str">
        <f>IF(OR($H$7,$H$8),$R$54,"")</f>
        <v/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39" t="s">
        <v>159</v>
      </c>
      <c r="S54" s="74"/>
      <c r="T54" s="74"/>
    </row>
    <row r="55" spans="2:20" ht="19.5" customHeight="1">
      <c r="B55" s="146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40"/>
      <c r="S55" s="74"/>
      <c r="T55" s="74"/>
    </row>
    <row r="56" spans="2:20" ht="19.5" customHeight="1">
      <c r="B56" s="161" t="str">
        <f>IF(OR(H7,H8),HYPERLINK("http://www.city.anjo.aichi.jp/zigyo/zigyozeikin/hojinshinkoku.html","●届出の詳細についてはこちらをご覧ください"),"")</f>
        <v/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40" t="s">
        <v>111</v>
      </c>
      <c r="S56" s="74"/>
      <c r="T56" s="74"/>
    </row>
    <row r="57" spans="2:20" ht="19.5" customHeight="1">
      <c r="B57" s="161" t="str">
        <f>IF(OR(H7,H8),HYPERLINK("http://www.city.anjo.aichi.jp/zigyo/zigyozeikin/documents/houidoutei2-1.pdf","●【様式】法人の異動等申告書"),"")</f>
        <v/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40" t="s">
        <v>113</v>
      </c>
      <c r="S57" s="74"/>
      <c r="T57" s="74"/>
    </row>
    <row r="58" spans="2:20" ht="19.5" customHeight="1">
      <c r="B58" s="161" t="str">
        <f>IF(OR(H7,H8),HYPERLINK("http://www.city.anjo.aichi.jp/zigyo/zigyozeikin/documents/houidoukinyu2.pdf","●【記入例】法人の異動等申告書"),"")</f>
        <v/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40" t="s">
        <v>132</v>
      </c>
      <c r="S58" s="74"/>
      <c r="T58" s="74"/>
    </row>
    <row r="59" spans="2:20" ht="19.5" customHeight="1">
      <c r="B59" s="161" t="str">
        <f>IF(OR(H7,H8),HYPERLINK("http://www.city.anjo.aichi.jp/zigyo/zigyozeikin/documents/idoutodoketenpu.pdf","●添付書類一覧"),"")</f>
        <v/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40"/>
      <c r="S59" s="74"/>
      <c r="T59" s="74"/>
    </row>
    <row r="60" spans="2:20" ht="19.5" customHeight="1">
      <c r="B60" s="146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40"/>
      <c r="S60" s="74"/>
      <c r="T60" s="74"/>
    </row>
    <row r="61" spans="2:20" ht="19.5" customHeight="1">
      <c r="B61" s="165" t="str">
        <f>IF(OR(H7,H8),R61,"")</f>
        <v/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41" t="s">
        <v>142</v>
      </c>
      <c r="S61" s="74"/>
      <c r="T61" s="74"/>
    </row>
    <row r="62" spans="2:20" ht="19.5" customHeight="1">
      <c r="B62" s="146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41"/>
      <c r="S62" s="74"/>
      <c r="T62" s="74"/>
    </row>
    <row r="63" spans="2:20" ht="19.5" customHeight="1">
      <c r="B63" s="147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77"/>
      <c r="S63" s="74"/>
      <c r="T63" s="74"/>
    </row>
    <row r="64" spans="2:20" ht="19.5" customHeight="1">
      <c r="B64" s="164" t="str">
        <f>IF(OR($H$9:$H$10),$R64,"")</f>
        <v/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42" t="s">
        <v>145</v>
      </c>
      <c r="S64" s="74"/>
      <c r="T64" s="74"/>
    </row>
    <row r="65" spans="2:20" ht="19.5" customHeight="1">
      <c r="B65" s="147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77"/>
      <c r="S65" s="74"/>
      <c r="T65" s="74"/>
    </row>
    <row r="66" spans="2:20" ht="19.5" customHeight="1">
      <c r="B66" s="158" t="str">
        <f>IF(OR($H$9:$H$10),HYPERLINK("http://www.city.anjo.aichi.jp/zigyo/zigyozeikin/tokubetutyoushuunituite.html","●届出の詳細についてはこちらをご覧ください"),"")</f>
        <v/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43" t="s">
        <v>114</v>
      </c>
      <c r="S66" s="74"/>
      <c r="T66" s="74"/>
    </row>
    <row r="67" spans="2:20" ht="19.5" customHeight="1">
      <c r="B67" s="158" t="str">
        <f>IF(OR($H$9:$H$10),HYPERLINK("http://www.city.anjo.aichi.jp/zigyo/zigyozeikin/documents/kirikaeiraisho.xlsx","●【様式】特別徴収の切替依頼書（エクセル）"),"")</f>
        <v/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44" t="s">
        <v>116</v>
      </c>
      <c r="S67" s="74"/>
      <c r="T67" s="74"/>
    </row>
    <row r="68" spans="2:20" ht="19.5" customHeight="1">
      <c r="B68" s="116"/>
      <c r="C68" s="158" t="str">
        <f>IF(OR($H$9:$H$10),HYPERLINK("http://www.city.anjo.aichi.jp/zigyo/zigyozeikin/documents/kirikaeiraisho.pdf","●【様式】特別徴収の切替依頼書（ＰＤＦ）"),"")</f>
        <v/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74"/>
      <c r="T68" s="74"/>
    </row>
    <row r="69" spans="2:20" ht="19.5" customHeight="1">
      <c r="B69" s="147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77"/>
      <c r="S69" s="74"/>
      <c r="T69" s="74"/>
    </row>
    <row r="70" spans="2:20" ht="19.5" customHeight="1">
      <c r="B70" s="147" t="str">
        <f>IF(OR($H$9:$H$10),$R70,"")</f>
        <v/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45" t="s">
        <v>141</v>
      </c>
      <c r="S70" s="74"/>
      <c r="T70" s="74"/>
    </row>
    <row r="71" spans="2:20" ht="19.5" customHeight="1">
      <c r="B71" s="147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45"/>
      <c r="S71" s="74"/>
      <c r="T71" s="74"/>
    </row>
    <row r="72" spans="2:20" ht="19.5" customHeight="1">
      <c r="B72" s="143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85"/>
      <c r="S72" s="74"/>
      <c r="T72" s="74"/>
    </row>
    <row r="73" spans="2:20" ht="19.5" customHeight="1">
      <c r="B73" s="159" t="str">
        <f>IF(OR($I$9:$I$10),$R73,"")</f>
        <v/>
      </c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9" t="s">
        <v>146</v>
      </c>
      <c r="S73" s="74"/>
      <c r="T73" s="74"/>
    </row>
    <row r="74" spans="2:20" ht="19.5" customHeight="1">
      <c r="B74" s="143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85"/>
      <c r="S74" s="74"/>
      <c r="T74" s="74"/>
    </row>
    <row r="75" spans="2:20" ht="19.5" customHeight="1">
      <c r="B75" s="142" t="str">
        <f>IF(OR($I$9:$I$10),HYPERLINK("http://www.city.anjo.aichi.jp/zigyo/zigyozeikin/tokubetutyoushuunituite.html","●届出の詳細についてはこちらをご覧ください"),"")</f>
        <v/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0" t="s">
        <v>114</v>
      </c>
      <c r="S75" s="74"/>
      <c r="T75" s="74"/>
    </row>
    <row r="76" spans="2:20" ht="19.5" customHeight="1">
      <c r="B76" s="142" t="str">
        <f>IF(OR($I$9:$I$10),HYPERLINK("http://www.city.anjo.aichi.jp/zigyo/zigyozeikin/documents/shozaichimeishohennkoutodoke.pdf","●【様式】特別徴収義務者の所在地名称変更届"),"")</f>
        <v/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1" t="s">
        <v>117</v>
      </c>
      <c r="S76" s="74"/>
      <c r="T76" s="74"/>
    </row>
    <row r="77" spans="2:20" ht="19.5" customHeight="1">
      <c r="B77" s="143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99"/>
      <c r="S77" s="74"/>
      <c r="T77" s="74"/>
    </row>
    <row r="78" spans="2:20" ht="19.5" customHeight="1">
      <c r="B78" s="143" t="str">
        <f>IF(OR($I$9:$I$10),$R78,"")</f>
        <v/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8" t="s">
        <v>140</v>
      </c>
      <c r="S78" s="74"/>
      <c r="T78" s="74"/>
    </row>
    <row r="79" spans="2:20" ht="19.5" customHeight="1">
      <c r="B79" s="143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85"/>
      <c r="S79" s="74"/>
      <c r="T79" s="74"/>
    </row>
    <row r="80" spans="2:20" ht="19.5" customHeight="1">
      <c r="B80" s="137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86"/>
      <c r="S80" s="78"/>
      <c r="T80" s="74"/>
    </row>
    <row r="81" spans="2:20" ht="19.5" customHeight="1">
      <c r="B81" s="144" t="str">
        <f>IF(OR($J$9),$R81,"")</f>
        <v/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46" t="s">
        <v>147</v>
      </c>
      <c r="S81" s="74"/>
      <c r="T81" s="74"/>
    </row>
    <row r="82" spans="2:20" ht="19.5" customHeight="1">
      <c r="B82" s="14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86"/>
      <c r="S82" s="74"/>
      <c r="T82" s="74"/>
    </row>
    <row r="83" spans="2:20" ht="19.5" customHeight="1">
      <c r="B83" s="145" t="str">
        <f>IF(OR($J$9),HYPERLINK("http://www.city.anjo.aichi.jp/zigyo/zigyozeikin/tokubetutyoushuunituite.html","●届出の詳細についてはこちらをご覧ください"),"")</f>
        <v/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47" t="s">
        <v>114</v>
      </c>
      <c r="S83" s="74"/>
      <c r="T83" s="74"/>
    </row>
    <row r="84" spans="2:20" ht="19.5" customHeight="1">
      <c r="B84" s="145" t="str">
        <f>IF(OR($J$9),HYPERLINK("http://www.city.anjo.aichi.jp/zigyo/zigyozeikin/documents/idotodoke.xlsx","●【様式】給与所得者異動届出書
（エクセル）"),"")</f>
        <v/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48" t="s">
        <v>119</v>
      </c>
      <c r="S84" s="74"/>
      <c r="T84" s="74"/>
    </row>
    <row r="85" spans="2:20" ht="19.5" customHeight="1">
      <c r="B85" s="117"/>
      <c r="C85" s="145" t="str">
        <f>IF(OR($J$9),HYPERLINK("http://www.city.anjo.aichi.jp/zigyo/zigyozeikin/documents/idotodoke.pdf","●【様式】給与所得者異動届出書（ＰＤＦ）"),"")</f>
        <v/>
      </c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74"/>
      <c r="T85" s="74"/>
    </row>
    <row r="86" spans="2:20" ht="19.5" customHeight="1">
      <c r="B86" s="136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86"/>
      <c r="S86" s="74"/>
      <c r="T86" s="74"/>
    </row>
    <row r="87" spans="2:20" ht="19.5" customHeight="1">
      <c r="B87" s="137" t="str">
        <f>IF(OR($J$9),$R87,"")</f>
        <v/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49" t="s">
        <v>140</v>
      </c>
      <c r="S87" s="74"/>
      <c r="T87" s="74"/>
    </row>
    <row r="88" spans="2:20" ht="19.5" customHeight="1">
      <c r="B88" s="136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87"/>
      <c r="S88" s="79"/>
      <c r="T88" s="74"/>
    </row>
    <row r="89" spans="2:20" ht="19.5" customHeight="1">
      <c r="B89" s="135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84"/>
      <c r="S89" s="78"/>
      <c r="T89" s="74"/>
    </row>
    <row r="90" spans="2:20" ht="19.5" customHeight="1">
      <c r="B90" s="138" t="str">
        <f>IF(OR($K$9),$R90,"")</f>
        <v/>
      </c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35" t="s">
        <v>150</v>
      </c>
    </row>
    <row r="91" spans="2:20" ht="19.5" customHeight="1">
      <c r="B91" s="135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84"/>
    </row>
    <row r="92" spans="2:20" ht="19.5" customHeight="1">
      <c r="B92" s="139" t="str">
        <f>IF(OR($K$9),HYPERLINK("http://www.city.anjo.aichi.jp/zigyo/zigyozeikin/tokubetutyoushuunituite.html","●届出の詳細についてはこちらをご覧ください"),"")</f>
        <v/>
      </c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36" t="s">
        <v>114</v>
      </c>
    </row>
    <row r="93" spans="2:20" ht="19.5" customHeight="1">
      <c r="B93" s="139" t="str">
        <f>IF(OR($K$9),HYPERLINK("http://www.city.anjo.aichi.jp/zigyo/zigyozeikin/documents/noukitokurei.pdf","●【様式】特別徴収税額の納期の特例申請書"),"")</f>
        <v/>
      </c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37" t="s">
        <v>120</v>
      </c>
    </row>
    <row r="94" spans="2:20" ht="19.5" customHeight="1">
      <c r="B94" s="139" t="str">
        <f>IF(OR($K$9),HYPERLINK("http://www.city.anjo.aichi.jp/zigyo/zigyozeikin/documents/20160921181924tokureitorikeshi.pdf","●【様式】特別徴収税額の納期の特例取消届出書"),"")</f>
        <v/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37" t="s">
        <v>121</v>
      </c>
    </row>
    <row r="95" spans="2:20" ht="19.5" customHeight="1">
      <c r="B95" s="135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84"/>
    </row>
    <row r="96" spans="2:20" ht="19.5" customHeight="1">
      <c r="B96" s="135" t="str">
        <f>IF(OR($K$9),$R96,"")</f>
        <v/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38" t="s">
        <v>140</v>
      </c>
    </row>
    <row r="97" spans="2:19" ht="19.5" customHeight="1">
      <c r="B97" s="135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88"/>
    </row>
    <row r="98" spans="2:19" ht="19.5" customHeight="1">
      <c r="B98" s="134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89"/>
      <c r="S98" s="78"/>
    </row>
    <row r="99" spans="2:19" ht="19.5" customHeight="1">
      <c r="B99" s="140" t="str">
        <f>IF(OR(P22),$R99,"")</f>
        <v/>
      </c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3" t="s">
        <v>148</v>
      </c>
    </row>
    <row r="100" spans="2:19" ht="19.5" customHeight="1">
      <c r="B100" s="134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89"/>
    </row>
    <row r="101" spans="2:19" ht="19.5" customHeight="1">
      <c r="B101" s="133" t="str">
        <f>IF(OR($P$22),HYPERLINK("http://www.city.anjo.aichi.jp/zigyo/zigyozeikin/tokubetutyoushuunituite.html","●届出の詳細についてはこちらをご覧ください"),"")</f>
        <v/>
      </c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4" t="s">
        <v>114</v>
      </c>
    </row>
    <row r="102" spans="2:19" ht="19.5" customHeight="1">
      <c r="B102" s="133" t="str">
        <f>IF(OR($P$22),HYPERLINK("http://www.city.anjo.aichi.jp/zigyo/zigyozeikin/documents/taishokushotoku.pdf","●【様式】退職所得に係る特別徴収税額納入内訳書"),"")</f>
        <v/>
      </c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5" t="s">
        <v>122</v>
      </c>
    </row>
    <row r="103" spans="2:19" ht="19.5" customHeight="1">
      <c r="B103" s="134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89"/>
    </row>
    <row r="104" spans="2:19" ht="19.5" customHeight="1">
      <c r="B104" s="134" t="str">
        <f>IF(OR($P$22),$R104,"")</f>
        <v/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" t="s">
        <v>140</v>
      </c>
    </row>
    <row r="105" spans="2:19" ht="19.5" customHeight="1">
      <c r="B105" s="134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90"/>
    </row>
    <row r="106" spans="2:19" ht="19.5" customHeight="1">
      <c r="B106" s="126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91"/>
    </row>
    <row r="107" spans="2:19" ht="19.5" customHeight="1">
      <c r="B107" s="123" t="str">
        <f>IF(OR($H$11,$H$12),$R107,"")</f>
        <v/>
      </c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51" t="s">
        <v>156</v>
      </c>
    </row>
    <row r="108" spans="2:19" ht="19.5" customHeight="1">
      <c r="B108" s="126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91"/>
    </row>
    <row r="109" spans="2:19" ht="19.5" customHeight="1">
      <c r="B109" s="125" t="str">
        <f>IF(OR($H$11,$H$12),HYPERLINK("https://www.city.anjo.aichi.jp/kurasu/zeikin/kotei/index.html","●固定資産税・都市計画税についての詳細はこちらをご覧ください"),"")</f>
        <v/>
      </c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57" t="s">
        <v>139</v>
      </c>
    </row>
    <row r="110" spans="2:19" ht="19.5" customHeight="1">
      <c r="B110" s="129" t="str">
        <f>IF(OR($H$11,$H$12),$R110,"")</f>
        <v/>
      </c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52" t="s">
        <v>183</v>
      </c>
    </row>
    <row r="111" spans="2:19" ht="19.5" customHeight="1">
      <c r="B111" s="126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91"/>
    </row>
    <row r="112" spans="2:19" ht="19.5" customHeight="1">
      <c r="B112" s="126" t="str">
        <f>IF(OR($H$11,$H$12),$R112,"")</f>
        <v/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52" t="s">
        <v>166</v>
      </c>
    </row>
    <row r="113" spans="2:19" ht="19.5" customHeight="1">
      <c r="B113" s="126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92"/>
    </row>
    <row r="114" spans="2:19" ht="19.5" customHeight="1">
      <c r="B114" s="127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94"/>
    </row>
    <row r="115" spans="2:19" ht="19.5" customHeight="1">
      <c r="B115" s="130" t="str">
        <f>IF(OR($H$13,$H$14),$R115,"")</f>
        <v/>
      </c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55" t="s">
        <v>157</v>
      </c>
    </row>
    <row r="116" spans="2:19" ht="19.5" customHeight="1">
      <c r="B116" s="127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94"/>
    </row>
    <row r="117" spans="2:19" ht="19.5" customHeight="1">
      <c r="B117" s="131" t="str">
        <f>IF(OR($H$13,$H$14),HYPERLINK("https://www.city.anjo.aichi.jp/kurasu/zeikin/kotei/index.html","●固定資産税・都市計画税についての詳細はこちらをご覧ください"),"")</f>
        <v/>
      </c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65" t="s">
        <v>139</v>
      </c>
    </row>
    <row r="118" spans="2:19" ht="19.5" customHeight="1">
      <c r="B118" s="128" t="str">
        <f>IF(OR($P$29),HYPERLINK("https://www.city.anjo.aichi.jp/kurasu/zeikin/kotei/torikowashi.html","●建物を取り壊した場合は資産税課家屋係（0566-71-2215）までご連絡ください（詳細はこちらをクリックしてください）"),"")</f>
        <v/>
      </c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70" t="s">
        <v>160</v>
      </c>
    </row>
    <row r="119" spans="2:19" ht="19.5" customHeight="1">
      <c r="B119" s="132" t="str">
        <f>IF(OR($H$13,$H$14),$R119,"")</f>
        <v/>
      </c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56" t="s">
        <v>183</v>
      </c>
    </row>
    <row r="120" spans="2:19" ht="19.5" customHeight="1">
      <c r="B120" s="128" t="str">
        <f>IF(OR($H$13,$H$14),$R120,"")</f>
        <v/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56" t="s">
        <v>182</v>
      </c>
    </row>
    <row r="121" spans="2:19" ht="19.5" customHeight="1">
      <c r="B121" s="127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94"/>
      <c r="S121" s="74"/>
    </row>
    <row r="122" spans="2:19" ht="19.5" customHeight="1">
      <c r="B122" s="127" t="str">
        <f>IF(OR($H$13,$H$14),$R122,"")</f>
        <v/>
      </c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56" t="s">
        <v>165</v>
      </c>
      <c r="S122" s="75"/>
    </row>
    <row r="123" spans="2:19" ht="19.5" customHeight="1">
      <c r="B123" s="127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95"/>
    </row>
    <row r="124" spans="2:19" ht="19.5" customHeight="1">
      <c r="B124" s="135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84"/>
    </row>
    <row r="125" spans="2:19" ht="19.5" customHeight="1">
      <c r="B125" s="138" t="str">
        <f>IF(OR($H$15,$H$16),$R125,"")</f>
        <v/>
      </c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35" t="s">
        <v>143</v>
      </c>
    </row>
    <row r="126" spans="2:19" ht="19.5" customHeight="1">
      <c r="B126" s="178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84"/>
    </row>
    <row r="127" spans="2:19" ht="19.5" customHeight="1">
      <c r="B127" s="139" t="str">
        <f>IF(OR($H$15,$H$16),HYPERLINK("https://www.city.anjo.aichi.jp/kurasu/zeikin/kotei/shokyakushisan-shinkoku.html","●固定資産税（償却資産）についての詳細はこちらをご覧ください"),"")</f>
        <v/>
      </c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66" t="s">
        <v>144</v>
      </c>
    </row>
    <row r="128" spans="2:19" ht="19.5" customHeight="1">
      <c r="B128" s="178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84"/>
    </row>
    <row r="129" spans="2:19" ht="19.5" customHeight="1">
      <c r="B129" s="135" t="str">
        <f>IF(OR($H$15,$H$16),$R129,"")</f>
        <v/>
      </c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38" t="s">
        <v>151</v>
      </c>
    </row>
    <row r="130" spans="2:19" ht="19.5" customHeight="1">
      <c r="B130" s="178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88"/>
    </row>
    <row r="131" spans="2:19" ht="19.5" customHeight="1">
      <c r="B131" s="172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00"/>
    </row>
    <row r="132" spans="2:19" ht="19.5" customHeight="1">
      <c r="B132" s="179" t="str">
        <f>IF(OR($I$15),$R132,"")</f>
        <v/>
      </c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67" t="s">
        <v>181</v>
      </c>
    </row>
    <row r="133" spans="2:19" ht="19.5" customHeight="1">
      <c r="B133" s="172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00"/>
    </row>
    <row r="134" spans="2:19" ht="19.5" customHeight="1">
      <c r="B134" s="180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68" t="s">
        <v>139</v>
      </c>
    </row>
    <row r="135" spans="2:19" ht="19.5" customHeight="1">
      <c r="B135" s="172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00"/>
    </row>
    <row r="136" spans="2:19" ht="19.5" customHeight="1">
      <c r="B136" s="172" t="str">
        <f>IF(OR($I$15),$R136,"")</f>
        <v/>
      </c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69" t="s">
        <v>180</v>
      </c>
      <c r="S136" s="79"/>
    </row>
    <row r="137" spans="2:19" ht="19.5" customHeight="1">
      <c r="B137" s="172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01"/>
    </row>
    <row r="138" spans="2:19" ht="19.5" customHeight="1">
      <c r="B138" s="134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89"/>
    </row>
    <row r="139" spans="2:19" ht="19.5" customHeight="1">
      <c r="B139" s="140" t="str">
        <f>IF(OR($H$17,$H$18),$R139,"")</f>
        <v/>
      </c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3" t="s">
        <v>173</v>
      </c>
    </row>
    <row r="140" spans="2:19" ht="19.5" customHeight="1">
      <c r="B140" s="134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89"/>
    </row>
    <row r="141" spans="2:19" ht="19.5" customHeight="1">
      <c r="B141" s="171" t="str">
        <f>IF(OR($H$17,$H$18),$R141,"")</f>
        <v/>
      </c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58" t="s">
        <v>172</v>
      </c>
    </row>
    <row r="142" spans="2:19" ht="19.5" customHeight="1">
      <c r="B142" s="134" t="str">
        <f>IF(OR($H$17,$H$18),$R142,"")</f>
        <v/>
      </c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76" t="s">
        <v>176</v>
      </c>
    </row>
    <row r="143" spans="2:19" ht="19.5" customHeight="1">
      <c r="B143" s="133" t="str">
        <f>IF(OR($H$17,$H$18),HYPERLINK("https://www.city.anjo.aichi.jp/kurasu/zeikin/keiji/keizidousyagaiyou.html","　　●届出の詳細についてはこちらをご覧ください"),"")</f>
        <v/>
      </c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58"/>
    </row>
    <row r="144" spans="2:19" ht="19.5" customHeight="1">
      <c r="B144" s="133" t="str">
        <f>IF(OR($H$17,$H$18),HYPERLINK("http://www.city.anjo.aichi.jp/kurasu/zeikin/keiji/documents/gentsukikoufushinkokusho.pdf","　　●【様式】軽自動車税申告（報告）書兼標識交付申請書（安城市役所提出用）"),"")</f>
        <v/>
      </c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59"/>
    </row>
    <row r="145" spans="2:18" ht="19.5" customHeight="1">
      <c r="B145" s="133" t="str">
        <f>IF(OR($H$17,$H$18),HYPERLINK("http://www.city.anjo.aichi.jp/kurasu/zeikin/keiji/documents/gentsukihaishashinkokusho.pdf","　　●【様式】軽自動車税廃車申告書兼標識返納書（安城市役所提出用）"),"")</f>
        <v/>
      </c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59"/>
    </row>
    <row r="146" spans="2:18" ht="19.5" customHeight="1">
      <c r="B146" s="134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89"/>
    </row>
    <row r="147" spans="2:18" ht="19.5" customHeight="1">
      <c r="B147" s="134" t="str">
        <f>IF(OR($H$17,$H$18),$R147,"")</f>
        <v/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60" t="s">
        <v>177</v>
      </c>
    </row>
    <row r="148" spans="2:18" ht="19.5" customHeight="1">
      <c r="B148" s="171" t="str">
        <f>IF(OR($H$17,$H$18),HYPERLINK("https://www.city.anjo.aichi.jp/kurasu/zeikin/keiji/sinkoku.html","　　　届出用紙は提出先の各団体へ請求ください。　　　　　　　　　　　　　　　　　　　　　　　　　　　　　　　　　（注２）●届出先についてはこちらをご覧ください（クリックで安城市HPへ）"),"")</f>
        <v/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58"/>
    </row>
    <row r="149" spans="2:18" ht="19.5" customHeight="1">
      <c r="B149" s="134" t="str">
        <f>IF(OR($H$17,$H$18),$R149,"")</f>
        <v/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60" t="s">
        <v>178</v>
      </c>
    </row>
    <row r="150" spans="2:18" ht="19.5" customHeight="1">
      <c r="B150" s="134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90"/>
    </row>
    <row r="151" spans="2:18" ht="19.5" customHeight="1">
      <c r="B151" s="120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98"/>
    </row>
    <row r="152" spans="2:18" ht="19.5" customHeight="1">
      <c r="B152" s="173" t="str">
        <f>IF(OR($I$17),$R152,"")</f>
        <v/>
      </c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61" t="s">
        <v>149</v>
      </c>
    </row>
    <row r="153" spans="2:18" ht="19.5" customHeight="1">
      <c r="B153" s="120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98"/>
    </row>
    <row r="154" spans="2:18" ht="19.5" customHeight="1">
      <c r="B154" s="176" t="str">
        <f>IF(OR($I$17),HYPERLINK("https://www.city.anjo.aichi.jp/kurasu/zeikin/keiji/keizidousyagaiyou.html","●軽自動車税の詳細についてはこちらをご覧ください"),"")</f>
        <v/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62"/>
    </row>
    <row r="155" spans="2:18" ht="19.5" customHeight="1">
      <c r="B155" s="120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98"/>
    </row>
    <row r="156" spans="2:18" ht="19.5" customHeight="1">
      <c r="B156" s="120" t="str">
        <f>IF(OR($I$17),$R156,"")</f>
        <v/>
      </c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63" t="s">
        <v>152</v>
      </c>
    </row>
    <row r="157" spans="2:18" ht="19.5" customHeight="1">
      <c r="B157" s="120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97"/>
    </row>
    <row r="158" spans="2:18" ht="19.5" customHeight="1">
      <c r="B158" s="122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93"/>
    </row>
    <row r="159" spans="2:18" ht="19.5" customHeight="1">
      <c r="B159" s="177" t="str">
        <f>IF(OR($H$19:$H$20),$R159,"")</f>
        <v/>
      </c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53" t="s">
        <v>153</v>
      </c>
    </row>
    <row r="160" spans="2:18" ht="19.5" customHeight="1">
      <c r="B160" s="122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93"/>
    </row>
    <row r="161" spans="2:18" ht="19.5" customHeight="1">
      <c r="B161" s="175" t="str">
        <f>IF(AND(F19=TRUE,OR(P11,P12)),$R161,"")</f>
        <v/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64" t="s">
        <v>171</v>
      </c>
    </row>
    <row r="162" spans="2:18" ht="19.5" customHeight="1">
      <c r="B162" s="174" t="str">
        <f>IF(OR(OR($H$19:$H$20)),HYPERLINK("https://www.city.anjo.aichi.jp/kurasu/zeikin/nozei/koza.html","●申請・変更手続きについての詳細はこちらをご覧ください"),"")</f>
        <v/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64" t="s">
        <v>158</v>
      </c>
    </row>
    <row r="163" spans="2:18" ht="19.5" customHeight="1">
      <c r="B163" s="122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93"/>
    </row>
    <row r="164" spans="2:18" ht="19.5" customHeight="1">
      <c r="B164" s="122" t="str">
        <f>IF(OR($H$19:$H$20),$R164,"")</f>
        <v/>
      </c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54" t="s">
        <v>154</v>
      </c>
    </row>
    <row r="165" spans="2:18" ht="18.600000000000001">
      <c r="B165" s="122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54"/>
    </row>
    <row r="166" spans="2:18"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</row>
  </sheetData>
  <sheetProtection algorithmName="SHA-512" hashValue="JGbrtDfJEIq9L30nCl621vXn2W5QRebejnL5QqOFQKD0w3FOOkyII9eUhDJdi5Hlxqg9m+FIb+AOhOicJxfPTA==" saltValue="ayC150xS3s9HvuRnFH+4rQ==" spinCount="100000" sheet="1" objects="1" selectLockedCells="1"/>
  <mergeCells count="123">
    <mergeCell ref="B127:Q127"/>
    <mergeCell ref="B129:Q129"/>
    <mergeCell ref="B130:Q130"/>
    <mergeCell ref="B137:Q137"/>
    <mergeCell ref="B132:Q132"/>
    <mergeCell ref="B134:Q134"/>
    <mergeCell ref="B136:Q136"/>
    <mergeCell ref="B125:Q125"/>
    <mergeCell ref="B128:Q128"/>
    <mergeCell ref="B131:Q131"/>
    <mergeCell ref="B126:Q126"/>
    <mergeCell ref="B146:Q146"/>
    <mergeCell ref="B139:Q139"/>
    <mergeCell ref="B141:Q141"/>
    <mergeCell ref="B143:Q143"/>
    <mergeCell ref="B144:Q144"/>
    <mergeCell ref="B165:Q165"/>
    <mergeCell ref="B140:Q140"/>
    <mergeCell ref="B142:Q142"/>
    <mergeCell ref="B133:Q133"/>
    <mergeCell ref="B135:Q135"/>
    <mergeCell ref="B138:Q138"/>
    <mergeCell ref="B152:Q152"/>
    <mergeCell ref="B162:Q162"/>
    <mergeCell ref="B160:Q160"/>
    <mergeCell ref="B161:Q161"/>
    <mergeCell ref="B154:Q154"/>
    <mergeCell ref="B155:Q155"/>
    <mergeCell ref="B150:Q150"/>
    <mergeCell ref="B148:Q148"/>
    <mergeCell ref="B151:Q151"/>
    <mergeCell ref="B153:Q153"/>
    <mergeCell ref="B163:Q163"/>
    <mergeCell ref="B159:Q159"/>
    <mergeCell ref="B164:Q164"/>
    <mergeCell ref="B156:Q156"/>
    <mergeCell ref="C6:E6"/>
    <mergeCell ref="N6:Q6"/>
    <mergeCell ref="N7:N20"/>
    <mergeCell ref="N21:N25"/>
    <mergeCell ref="N26:N31"/>
    <mergeCell ref="B67:Q67"/>
    <mergeCell ref="B70:Q70"/>
    <mergeCell ref="B73:Q73"/>
    <mergeCell ref="B54:Q54"/>
    <mergeCell ref="B56:Q56"/>
    <mergeCell ref="B57:Q57"/>
    <mergeCell ref="B58:Q58"/>
    <mergeCell ref="B59:Q59"/>
    <mergeCell ref="B52:Q52"/>
    <mergeCell ref="B66:Q66"/>
    <mergeCell ref="B64:Q64"/>
    <mergeCell ref="B61:Q61"/>
    <mergeCell ref="N32:N33"/>
    <mergeCell ref="C21:G21"/>
    <mergeCell ref="C22:G22"/>
    <mergeCell ref="B53:Q53"/>
    <mergeCell ref="B55:Q55"/>
    <mergeCell ref="B60:Q60"/>
    <mergeCell ref="B62:Q62"/>
    <mergeCell ref="B63:Q63"/>
    <mergeCell ref="B65:Q65"/>
    <mergeCell ref="B69:Q69"/>
    <mergeCell ref="B71:Q71"/>
    <mergeCell ref="B72:Q72"/>
    <mergeCell ref="B74:Q74"/>
    <mergeCell ref="B77:Q77"/>
    <mergeCell ref="B79:Q79"/>
    <mergeCell ref="C68:R68"/>
    <mergeCell ref="B80:Q80"/>
    <mergeCell ref="B82:Q82"/>
    <mergeCell ref="B86:Q86"/>
    <mergeCell ref="B75:Q75"/>
    <mergeCell ref="B76:Q76"/>
    <mergeCell ref="B78:Q78"/>
    <mergeCell ref="B81:Q81"/>
    <mergeCell ref="B83:Q83"/>
    <mergeCell ref="B84:Q84"/>
    <mergeCell ref="C85:R85"/>
    <mergeCell ref="B124:Q124"/>
    <mergeCell ref="B88:Q88"/>
    <mergeCell ref="B87:Q87"/>
    <mergeCell ref="B95:Q95"/>
    <mergeCell ref="B97:Q97"/>
    <mergeCell ref="B98:Q98"/>
    <mergeCell ref="B100:Q100"/>
    <mergeCell ref="B103:Q103"/>
    <mergeCell ref="B105:Q105"/>
    <mergeCell ref="B90:Q90"/>
    <mergeCell ref="B92:Q92"/>
    <mergeCell ref="B93:Q93"/>
    <mergeCell ref="B94:Q94"/>
    <mergeCell ref="B96:Q96"/>
    <mergeCell ref="B99:Q99"/>
    <mergeCell ref="B101:Q101"/>
    <mergeCell ref="B102:Q102"/>
    <mergeCell ref="B104:Q104"/>
    <mergeCell ref="B89:Q89"/>
    <mergeCell ref="B91:Q91"/>
    <mergeCell ref="C51:Q51"/>
    <mergeCell ref="B157:Q157"/>
    <mergeCell ref="B158:Q158"/>
    <mergeCell ref="B107:Q107"/>
    <mergeCell ref="B109:Q109"/>
    <mergeCell ref="B106:Q106"/>
    <mergeCell ref="B108:Q108"/>
    <mergeCell ref="B111:Q111"/>
    <mergeCell ref="B113:Q113"/>
    <mergeCell ref="B114:Q114"/>
    <mergeCell ref="B116:Q116"/>
    <mergeCell ref="B121:Q121"/>
    <mergeCell ref="B123:Q123"/>
    <mergeCell ref="B118:Q118"/>
    <mergeCell ref="B120:Q120"/>
    <mergeCell ref="B110:Q110"/>
    <mergeCell ref="B112:Q112"/>
    <mergeCell ref="B115:Q115"/>
    <mergeCell ref="B117:Q117"/>
    <mergeCell ref="B119:Q119"/>
    <mergeCell ref="B122:Q122"/>
    <mergeCell ref="B145:Q145"/>
    <mergeCell ref="B147:Q147"/>
    <mergeCell ref="B149:Q149"/>
  </mergeCells>
  <phoneticPr fontId="1"/>
  <hyperlinks>
    <hyperlink ref="U8" r:id="rId1"/>
    <hyperlink ref="U10" r:id="rId2"/>
    <hyperlink ref="U9" r:id="rId3"/>
    <hyperlink ref="U11" r:id="rId4"/>
    <hyperlink ref="U12" r:id="rId5"/>
    <hyperlink ref="U7" r:id="rId6"/>
    <hyperlink ref="U13" r:id="rId7"/>
    <hyperlink ref="U17" r:id="rId8"/>
    <hyperlink ref="U18" r:id="rId9"/>
    <hyperlink ref="U19" r:id="rId10"/>
    <hyperlink ref="V20" r:id="rId11"/>
    <hyperlink ref="V19" r:id="rId12"/>
    <hyperlink ref="V16" r:id="rId13"/>
    <hyperlink ref="V15" r:id="rId14"/>
    <hyperlink ref="V14" r:id="rId15"/>
    <hyperlink ref="V7" r:id="rId16"/>
    <hyperlink ref="V8" r:id="rId17"/>
    <hyperlink ref="V9" r:id="rId18"/>
    <hyperlink ref="V10" r:id="rId19"/>
    <hyperlink ref="V11" r:id="rId20"/>
    <hyperlink ref="V12" r:id="rId21"/>
    <hyperlink ref="V13" r:id="rId22"/>
    <hyperlink ref="V17" r:id="rId23"/>
    <hyperlink ref="V18" r:id="rId24"/>
    <hyperlink ref="R56" r:id="rId25" display="http://www.city.anjo.aichi.jp/zigyo/zigyozeikin/hojinshinkoku.html"/>
    <hyperlink ref="R57" r:id="rId26" display="http://www.city.anjo.aichi.jp/zigyo/zigyozeikin/documents/houidoutei2-1.pdf"/>
    <hyperlink ref="R67" r:id="rId27" display="http://www.city.anjo.aichi.jp/zigyo/zigyozeikin/documents/20160921181902tokukiri.pdf"/>
    <hyperlink ref="R66" r:id="rId28" display="http://www.city.anjo.aichi.jp/zigyo/zigyozeikin/tokubetutyoushuunituite.html"/>
    <hyperlink ref="R76" r:id="rId29" display="http://www.city.anjo.aichi.jp/zigyo/zigyozeikin/documents/20160921181902meisyo.pdf"/>
    <hyperlink ref="R75" r:id="rId30" display="http://www.city.anjo.aichi.jp/zigyo/zigyozeikin/tokubetutyoushuunituite.html"/>
    <hyperlink ref="R84" r:id="rId31" display="http://www.city.anjo.aichi.jp/zigyo/zigyozeikin/documents/20160921181902.pdf"/>
    <hyperlink ref="R83" r:id="rId32" display="http://www.city.anjo.aichi.jp/zigyo/zigyozeikin/tokubetutyoushuunituite.html"/>
    <hyperlink ref="R92" r:id="rId33" display="http://www.city.anjo.aichi.jp/zigyo/zigyozeikin/tokubetutyoushuunituite.html"/>
    <hyperlink ref="R93" r:id="rId34" display="http://www.city.anjo.aichi.jp/zigyo/zigyozeikin/documents/20160921181902tokurei.pdf"/>
    <hyperlink ref="R94" r:id="rId35" display="http://www.city.anjo.aichi.jp/zigyo/zigyozeikin/documents/20160921181924tokureitorikeshi.pdf"/>
    <hyperlink ref="R102" r:id="rId36" display="http://www.city.anjo.aichi.jp/zigyo/zigyozeikin/documents/20160921181902taisyoku.pdf"/>
    <hyperlink ref="R101" r:id="rId37" display="http://www.city.anjo.aichi.jp/zigyo/zigyozeikin/tokubetutyoushuunituite.html"/>
    <hyperlink ref="R58" r:id="rId38" display="http://www.city.anjo.aichi.jp/zigyo/zigyozeikin/documents/houidoukinyu2.pdf"/>
    <hyperlink ref="R109" r:id="rId39" display="https://www.city.anjo.aichi.jp/kurasu/zeikin/kotei/index.html"/>
    <hyperlink ref="R117" r:id="rId40" display="https://www.city.anjo.aichi.jp/kurasu/zeikin/kotei/index.html"/>
    <hyperlink ref="R127" r:id="rId41" display="https://www.city.anjo.aichi.jp/kurasu/zeikin/kotei/shokyakushisan-shinkoku.html"/>
    <hyperlink ref="R134" r:id="rId42" display="https://www.city.anjo.aichi.jp/kurasu/zeikin/kotei/index.html"/>
    <hyperlink ref="R118" r:id="rId43" display="https://www.city.anjo.aichi.jp/kurasu/zeikin/kotei/torikowashi.html"/>
    <hyperlink ref="R162" r:id="rId44" display="https://www.city.anjo.aichi.jp/kurasu/zeikin/nozei/koza.html"/>
  </hyperlinks>
  <pageMargins left="0.70866141732283472" right="0.70866141732283472" top="0.74803149606299213" bottom="0.74803149606299213" header="0.31496062992125984" footer="0.31496062992125984"/>
  <pageSetup paperSize="8" scale="74" orientation="landscape" r:id="rId45"/>
  <rowBreaks count="3" manualBreakCount="3">
    <brk id="50" max="22" man="1"/>
    <brk id="88" max="22" man="1"/>
    <brk id="123" max="22" man="1"/>
  </rowBreaks>
  <drawing r:id="rId46"/>
  <legacyDrawing r:id="rId4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8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6</xdr:row>
                    <xdr:rowOff>30480</xdr:rowOff>
                  </from>
                  <to>
                    <xdr:col>3</xdr:col>
                    <xdr:colOff>312420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9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7</xdr:row>
                    <xdr:rowOff>22860</xdr:rowOff>
                  </from>
                  <to>
                    <xdr:col>3</xdr:col>
                    <xdr:colOff>312420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0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38100</xdr:rowOff>
                  </from>
                  <to>
                    <xdr:col>3</xdr:col>
                    <xdr:colOff>327660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1" name="Check Box 4">
              <controlPr defaultSize="0" autoFill="0" autoLine="0" autoPict="0">
                <anchor moveWithCells="1">
                  <from>
                    <xdr:col>3</xdr:col>
                    <xdr:colOff>68580</xdr:colOff>
                    <xdr:row>9</xdr:row>
                    <xdr:rowOff>0</xdr:rowOff>
                  </from>
                  <to>
                    <xdr:col>3</xdr:col>
                    <xdr:colOff>312420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2" name="Check Box 5">
              <controlPr defaultSize="0" autoFill="0" autoLine="0" autoPict="0">
                <anchor moveWithCells="1">
                  <from>
                    <xdr:col>3</xdr:col>
                    <xdr:colOff>68580</xdr:colOff>
                    <xdr:row>10</xdr:row>
                    <xdr:rowOff>7620</xdr:rowOff>
                  </from>
                  <to>
                    <xdr:col>3</xdr:col>
                    <xdr:colOff>312420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3" name="Check Box 6">
              <controlPr defaultSize="0" autoFill="0" autoLine="0" autoPict="0">
                <anchor mov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312420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4" name="Check Box 7">
              <controlPr defaultSize="0" autoFill="0" autoLine="0" autoPict="0">
                <anchor moveWithCells="1">
                  <from>
                    <xdr:col>3</xdr:col>
                    <xdr:colOff>60960</xdr:colOff>
                    <xdr:row>12</xdr:row>
                    <xdr:rowOff>22860</xdr:rowOff>
                  </from>
                  <to>
                    <xdr:col>3</xdr:col>
                    <xdr:colOff>312420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5" name="Check Box 8">
              <controlPr defaultSize="0" autoFill="0" autoLine="0" autoPict="0">
                <anchor moveWithCells="1">
                  <from>
                    <xdr:col>3</xdr:col>
                    <xdr:colOff>60960</xdr:colOff>
                    <xdr:row>13</xdr:row>
                    <xdr:rowOff>22860</xdr:rowOff>
                  </from>
                  <to>
                    <xdr:col>3</xdr:col>
                    <xdr:colOff>312420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6" name="Check Box 9">
              <controlPr defaultSize="0" autoFill="0" autoLine="0" autoPict="0">
                <anchor moveWithCells="1">
                  <from>
                    <xdr:col>3</xdr:col>
                    <xdr:colOff>68580</xdr:colOff>
                    <xdr:row>14</xdr:row>
                    <xdr:rowOff>38100</xdr:rowOff>
                  </from>
                  <to>
                    <xdr:col>3</xdr:col>
                    <xdr:colOff>312420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7" name="Check Box 10">
              <controlPr defaultSize="0" autoFill="0" autoLine="0" autoPict="0">
                <anchor moveWithCells="1">
                  <from>
                    <xdr:col>3</xdr:col>
                    <xdr:colOff>68580</xdr:colOff>
                    <xdr:row>15</xdr:row>
                    <xdr:rowOff>30480</xdr:rowOff>
                  </from>
                  <to>
                    <xdr:col>3</xdr:col>
                    <xdr:colOff>312420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58" name="Check Box 11">
              <controlPr defaultSize="0" autoFill="0" autoLine="0" autoPict="0">
                <anchor moveWithCells="1">
                  <from>
                    <xdr:col>3</xdr:col>
                    <xdr:colOff>68580</xdr:colOff>
                    <xdr:row>16</xdr:row>
                    <xdr:rowOff>38100</xdr:rowOff>
                  </from>
                  <to>
                    <xdr:col>3</xdr:col>
                    <xdr:colOff>312420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9" name="Check Box 12">
              <controlPr defaultSize="0" autoFill="0" autoLine="0" autoPict="0">
                <anchor moveWithCells="1">
                  <from>
                    <xdr:col>3</xdr:col>
                    <xdr:colOff>68580</xdr:colOff>
                    <xdr:row>17</xdr:row>
                    <xdr:rowOff>22860</xdr:rowOff>
                  </from>
                  <to>
                    <xdr:col>3</xdr:col>
                    <xdr:colOff>312420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0" name="Check Box 15">
              <controlPr defaultSize="0" autoFill="0" autoLine="0" autoPict="0">
                <anchor moveWithCells="1">
                  <from>
                    <xdr:col>14</xdr:col>
                    <xdr:colOff>106680</xdr:colOff>
                    <xdr:row>5</xdr:row>
                    <xdr:rowOff>365760</xdr:rowOff>
                  </from>
                  <to>
                    <xdr:col>15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61" name="Check Box 16">
              <controlPr defaultSize="0" autoFill="0" autoLine="0" autoPict="0">
                <anchor moveWithCells="1">
                  <from>
                    <xdr:col>14</xdr:col>
                    <xdr:colOff>99060</xdr:colOff>
                    <xdr:row>6</xdr:row>
                    <xdr:rowOff>190500</xdr:rowOff>
                  </from>
                  <to>
                    <xdr:col>15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62" name="Check Box 17">
              <controlPr defaultSize="0" autoFill="0" autoLine="0" autoPict="0">
                <anchor moveWithCells="1">
                  <from>
                    <xdr:col>14</xdr:col>
                    <xdr:colOff>106680</xdr:colOff>
                    <xdr:row>7</xdr:row>
                    <xdr:rowOff>198120</xdr:rowOff>
                  </from>
                  <to>
                    <xdr:col>16</xdr:col>
                    <xdr:colOff>30480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63" name="Check Box 18">
              <controlPr defaultSize="0" autoFill="0" autoLine="0" autoPict="0">
                <anchor moveWithCells="1">
                  <from>
                    <xdr:col>14</xdr:col>
                    <xdr:colOff>99060</xdr:colOff>
                    <xdr:row>8</xdr:row>
                    <xdr:rowOff>198120</xdr:rowOff>
                  </from>
                  <to>
                    <xdr:col>15</xdr:col>
                    <xdr:colOff>7620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4" name="Check Box 19">
              <controlPr defaultSize="0" autoFill="0" autoLine="0" autoPict="0">
                <anchor moveWithCells="1">
                  <from>
                    <xdr:col>14</xdr:col>
                    <xdr:colOff>99060</xdr:colOff>
                    <xdr:row>10</xdr:row>
                    <xdr:rowOff>7620</xdr:rowOff>
                  </from>
                  <to>
                    <xdr:col>15</xdr:col>
                    <xdr:colOff>7620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65" name="Check Box 20">
              <controlPr defaultSize="0" autoFill="0" autoLine="0" autoPict="0">
                <anchor moveWithCells="1">
                  <from>
                    <xdr:col>14</xdr:col>
                    <xdr:colOff>99060</xdr:colOff>
                    <xdr:row>11</xdr:row>
                    <xdr:rowOff>7620</xdr:rowOff>
                  </from>
                  <to>
                    <xdr:col>15</xdr:col>
                    <xdr:colOff>7620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6" name="Check Box 21">
              <controlPr defaultSize="0" autoFill="0" autoLine="0" autoPict="0">
                <anchor moveWithCells="1">
                  <from>
                    <xdr:col>14</xdr:col>
                    <xdr:colOff>99060</xdr:colOff>
                    <xdr:row>12</xdr:row>
                    <xdr:rowOff>7620</xdr:rowOff>
                  </from>
                  <to>
                    <xdr:col>15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67" name="Check Box 22">
              <controlPr defaultSize="0" autoFill="0" autoLine="0" autoPict="0">
                <anchor moveWithCells="1">
                  <from>
                    <xdr:col>14</xdr:col>
                    <xdr:colOff>99060</xdr:colOff>
                    <xdr:row>13</xdr:row>
                    <xdr:rowOff>7620</xdr:rowOff>
                  </from>
                  <to>
                    <xdr:col>15</xdr:col>
                    <xdr:colOff>7620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68" name="Check Box 23">
              <controlPr defaultSize="0" autoFill="0" autoLine="0" autoPict="0">
                <anchor moveWithCells="1">
                  <from>
                    <xdr:col>14</xdr:col>
                    <xdr:colOff>99060</xdr:colOff>
                    <xdr:row>14</xdr:row>
                    <xdr:rowOff>7620</xdr:rowOff>
                  </from>
                  <to>
                    <xdr:col>15</xdr:col>
                    <xdr:colOff>7620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69" name="Check Box 24">
              <controlPr defaultSize="0" autoFill="0" autoLine="0" autoPict="0">
                <anchor moveWithCells="1">
                  <from>
                    <xdr:col>14</xdr:col>
                    <xdr:colOff>83820</xdr:colOff>
                    <xdr:row>15</xdr:row>
                    <xdr:rowOff>7620</xdr:rowOff>
                  </from>
                  <to>
                    <xdr:col>15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70" name="Check Box 25">
              <controlPr defaultSize="0" autoFill="0" autoLine="0" autoPict="0">
                <anchor moveWithCells="1">
                  <from>
                    <xdr:col>14</xdr:col>
                    <xdr:colOff>99060</xdr:colOff>
                    <xdr:row>16</xdr:row>
                    <xdr:rowOff>7620</xdr:rowOff>
                  </from>
                  <to>
                    <xdr:col>15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71" name="Check Box 26">
              <controlPr defaultSize="0" autoFill="0" autoLine="0" autoPict="0">
                <anchor moveWithCells="1">
                  <from>
                    <xdr:col>14</xdr:col>
                    <xdr:colOff>99060</xdr:colOff>
                    <xdr:row>17</xdr:row>
                    <xdr:rowOff>7620</xdr:rowOff>
                  </from>
                  <to>
                    <xdr:col>15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72" name="Check Box 27">
              <controlPr defaultSize="0" autoFill="0" autoLine="0" autoPict="0">
                <anchor moveWithCells="1">
                  <from>
                    <xdr:col>14</xdr:col>
                    <xdr:colOff>99060</xdr:colOff>
                    <xdr:row>18</xdr:row>
                    <xdr:rowOff>7620</xdr:rowOff>
                  </from>
                  <to>
                    <xdr:col>15</xdr:col>
                    <xdr:colOff>7620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3" name="Check Box 28">
              <controlPr defaultSize="0" autoFill="0" autoLine="0" autoPict="0">
                <anchor moveWithCells="1">
                  <from>
                    <xdr:col>14</xdr:col>
                    <xdr:colOff>99060</xdr:colOff>
                    <xdr:row>19</xdr:row>
                    <xdr:rowOff>7620</xdr:rowOff>
                  </from>
                  <to>
                    <xdr:col>15</xdr:col>
                    <xdr:colOff>7620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74" name="Check Box 29">
              <controlPr defaultSize="0" autoFill="0" autoLine="0" autoPict="0">
                <anchor moveWithCells="1">
                  <from>
                    <xdr:col>14</xdr:col>
                    <xdr:colOff>106680</xdr:colOff>
                    <xdr:row>20</xdr:row>
                    <xdr:rowOff>7620</xdr:rowOff>
                  </from>
                  <to>
                    <xdr:col>16</xdr:col>
                    <xdr:colOff>30480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75" name="Check Box 30">
              <controlPr defaultSize="0" autoFill="0" autoLine="0" autoPict="0">
                <anchor moveWithCells="1">
                  <from>
                    <xdr:col>14</xdr:col>
                    <xdr:colOff>99060</xdr:colOff>
                    <xdr:row>20</xdr:row>
                    <xdr:rowOff>236220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76" name="Check Box 31">
              <controlPr defaultSize="0" autoFill="0" autoLine="0" autoPict="0">
                <anchor moveWithCells="1">
                  <from>
                    <xdr:col>14</xdr:col>
                    <xdr:colOff>99060</xdr:colOff>
                    <xdr:row>22</xdr:row>
                    <xdr:rowOff>7620</xdr:rowOff>
                  </from>
                  <to>
                    <xdr:col>15</xdr:col>
                    <xdr:colOff>7620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77" name="Check Box 32">
              <controlPr defaultSize="0" autoFill="0" autoLine="0" autoPict="0">
                <anchor moveWithCells="1">
                  <from>
                    <xdr:col>14</xdr:col>
                    <xdr:colOff>99060</xdr:colOff>
                    <xdr:row>23</xdr:row>
                    <xdr:rowOff>22860</xdr:rowOff>
                  </from>
                  <to>
                    <xdr:col>15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78" name="Check Box 33">
              <controlPr defaultSize="0" autoFill="0" autoLine="0" autoPict="0">
                <anchor moveWithCells="1">
                  <from>
                    <xdr:col>14</xdr:col>
                    <xdr:colOff>99060</xdr:colOff>
                    <xdr:row>24</xdr:row>
                    <xdr:rowOff>7620</xdr:rowOff>
                  </from>
                  <to>
                    <xdr:col>15</xdr:col>
                    <xdr:colOff>7620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79" name="Check Box 34">
              <controlPr defaultSize="0" autoFill="0" autoLine="0" autoPict="0">
                <anchor moveWithCells="1">
                  <from>
                    <xdr:col>14</xdr:col>
                    <xdr:colOff>99060</xdr:colOff>
                    <xdr:row>25</xdr:row>
                    <xdr:rowOff>22860</xdr:rowOff>
                  </from>
                  <to>
                    <xdr:col>15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0" name="Check Box 35">
              <controlPr defaultSize="0" autoFill="0" autoLine="0" autoPict="0">
                <anchor moveWithCells="1">
                  <from>
                    <xdr:col>14</xdr:col>
                    <xdr:colOff>99060</xdr:colOff>
                    <xdr:row>25</xdr:row>
                    <xdr:rowOff>297180</xdr:rowOff>
                  </from>
                  <to>
                    <xdr:col>15</xdr:col>
                    <xdr:colOff>7620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81" name="Check Box 36">
              <controlPr defaultSize="0" autoFill="0" autoLine="0" autoPict="0">
                <anchor moveWithCells="1">
                  <from>
                    <xdr:col>14</xdr:col>
                    <xdr:colOff>99060</xdr:colOff>
                    <xdr:row>26</xdr:row>
                    <xdr:rowOff>198120</xdr:rowOff>
                  </from>
                  <to>
                    <xdr:col>14</xdr:col>
                    <xdr:colOff>365760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2" name="Check Box 37">
              <controlPr defaultSize="0" autoFill="0" autoLine="0" autoPict="0">
                <anchor moveWithCells="1">
                  <from>
                    <xdr:col>14</xdr:col>
                    <xdr:colOff>106680</xdr:colOff>
                    <xdr:row>27</xdr:row>
                    <xdr:rowOff>198120</xdr:rowOff>
                  </from>
                  <to>
                    <xdr:col>16</xdr:col>
                    <xdr:colOff>30480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83" name="Check Box 38">
              <controlPr defaultSize="0" autoFill="0" autoLine="0" autoPict="0">
                <anchor moveWithCells="1">
                  <from>
                    <xdr:col>14</xdr:col>
                    <xdr:colOff>106680</xdr:colOff>
                    <xdr:row>29</xdr:row>
                    <xdr:rowOff>7620</xdr:rowOff>
                  </from>
                  <to>
                    <xdr:col>16</xdr:col>
                    <xdr:colOff>30480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84" name="Check Box 39">
              <controlPr defaultSize="0" autoFill="0" autoLine="0" autoPict="0">
                <anchor moveWithCells="1">
                  <from>
                    <xdr:col>14</xdr:col>
                    <xdr:colOff>99060</xdr:colOff>
                    <xdr:row>30</xdr:row>
                    <xdr:rowOff>7620</xdr:rowOff>
                  </from>
                  <to>
                    <xdr:col>15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85" name="Check Box 40">
              <controlPr defaultSize="0" autoFill="0" autoLine="0" autoPict="0">
                <anchor moveWithCells="1">
                  <from>
                    <xdr:col>14</xdr:col>
                    <xdr:colOff>106680</xdr:colOff>
                    <xdr:row>31</xdr:row>
                    <xdr:rowOff>7620</xdr:rowOff>
                  </from>
                  <to>
                    <xdr:col>16</xdr:col>
                    <xdr:colOff>30480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86" name="Check Box 41">
              <controlPr defaultSize="0" autoFill="0" autoLine="0" autoPict="0">
                <anchor moveWithCells="1">
                  <from>
                    <xdr:col>14</xdr:col>
                    <xdr:colOff>99060</xdr:colOff>
                    <xdr:row>32</xdr:row>
                    <xdr:rowOff>7620</xdr:rowOff>
                  </from>
                  <to>
                    <xdr:col>15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87" name="Check Box 44">
              <controlPr defaultSize="0" autoFill="0" autoLine="0" autoPict="0">
                <anchor moveWithCells="1">
                  <from>
                    <xdr:col>14</xdr:col>
                    <xdr:colOff>99060</xdr:colOff>
                    <xdr:row>33</xdr:row>
                    <xdr:rowOff>0</xdr:rowOff>
                  </from>
                  <to>
                    <xdr:col>15</xdr:col>
                    <xdr:colOff>7620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88" name="Check Box 45">
              <controlPr defaultSize="0" autoFill="0" autoLine="0" autoPict="0">
                <anchor moveWithCells="1">
                  <from>
                    <xdr:col>14</xdr:col>
                    <xdr:colOff>83820</xdr:colOff>
                    <xdr:row>34</xdr:row>
                    <xdr:rowOff>7620</xdr:rowOff>
                  </from>
                  <to>
                    <xdr:col>15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9" name="Check Box 46">
              <controlPr defaultSize="0" autoFill="0" autoLine="0" autoPict="0">
                <anchor moveWithCells="1">
                  <from>
                    <xdr:col>3</xdr:col>
                    <xdr:colOff>68580</xdr:colOff>
                    <xdr:row>18</xdr:row>
                    <xdr:rowOff>38100</xdr:rowOff>
                  </from>
                  <to>
                    <xdr:col>3</xdr:col>
                    <xdr:colOff>312420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0" name="Check Box 47">
              <controlPr defaultSize="0" autoFill="0" autoLine="0" autoPict="0">
                <anchor moveWithCells="1">
                  <from>
                    <xdr:col>3</xdr:col>
                    <xdr:colOff>68580</xdr:colOff>
                    <xdr:row>19</xdr:row>
                    <xdr:rowOff>7620</xdr:rowOff>
                  </from>
                  <to>
                    <xdr:col>3</xdr:col>
                    <xdr:colOff>312420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検索 </vt:lpstr>
      <vt:lpstr>'検索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浅野 雄一郎</cp:lastModifiedBy>
  <cp:lastPrinted>2017-11-21T09:24:54Z</cp:lastPrinted>
  <dcterms:created xsi:type="dcterms:W3CDTF">2016-12-29T09:17:06Z</dcterms:created>
  <dcterms:modified xsi:type="dcterms:W3CDTF">2018-12-04T10:08:28Z</dcterms:modified>
</cp:coreProperties>
</file>