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7295" windowHeight="7740" tabRatio="944" activeTab="1"/>
  </bookViews>
  <sheets>
    <sheet name="内訳" sheetId="1" r:id="rId1"/>
    <sheet name="庁FB" sheetId="2" r:id="rId2"/>
    <sheet name="西会FA" sheetId="3" r:id="rId3"/>
    <sheet name="斎WB" sheetId="4" r:id="rId4"/>
    <sheet name="安保FA" sheetId="5" r:id="rId5"/>
    <sheet name="南保FA" sheetId="6" r:id="rId6"/>
    <sheet name="西保FA" sheetId="7" r:id="rId7"/>
    <sheet name="和保FA" sheetId="8" r:id="rId8"/>
    <sheet name="二保FA" sheetId="9" r:id="rId9"/>
    <sheet name="保ｾFA" sheetId="10" r:id="rId10"/>
    <sheet name="資ｾ高L" sheetId="11" r:id="rId11"/>
    <sheet name="ﾘｻｲｸﾙ高L" sheetId="12" r:id="rId12"/>
    <sheet name="ﾌﾟﾗﾝﾄ高L" sheetId="13" r:id="rId13"/>
    <sheet name="ｸﾘｾ高1A" sheetId="14" r:id="rId14"/>
    <sheet name="中部小FA" sheetId="15" r:id="rId15"/>
    <sheet name="南部小FA" sheetId="16" r:id="rId16"/>
    <sheet name="西部小FA" sheetId="17" r:id="rId17"/>
    <sheet name="東部小FA" sheetId="18" r:id="rId18"/>
    <sheet name="北部小FA" sheetId="19" r:id="rId19"/>
    <sheet name="錦町FA" sheetId="20" r:id="rId20"/>
    <sheet name="高棚FA" sheetId="21" r:id="rId21"/>
    <sheet name="明和FA" sheetId="22" r:id="rId22"/>
    <sheet name="志貴FA" sheetId="23" r:id="rId23"/>
    <sheet name="桜井FA" sheetId="24" r:id="rId24"/>
    <sheet name="作野FA" sheetId="25" r:id="rId25"/>
    <sheet name="祥南FA" sheetId="26" r:id="rId26"/>
    <sheet name="丈山FA" sheetId="27" r:id="rId27"/>
    <sheet name="二FA" sheetId="28" r:id="rId28"/>
    <sheet name="里FA" sheetId="29" r:id="rId29"/>
    <sheet name="桜町FA" sheetId="30" r:id="rId30"/>
    <sheet name="桜林FA" sheetId="31" r:id="rId31"/>
    <sheet name="新田FA" sheetId="32" r:id="rId32"/>
    <sheet name="今池FA" sheetId="33" r:id="rId33"/>
    <sheet name="三安FA" sheetId="34" r:id="rId34"/>
    <sheet name="梨FA" sheetId="35" r:id="rId35"/>
    <sheet name="南中FA" sheetId="36" r:id="rId36"/>
    <sheet name="北中FA" sheetId="37" r:id="rId37"/>
    <sheet name="明中FA" sheetId="38" r:id="rId38"/>
    <sheet name="西中FA" sheetId="39" r:id="rId39"/>
    <sheet name="桜中FA" sheetId="40" r:id="rId40"/>
    <sheet name="東山FA" sheetId="41" r:id="rId41"/>
    <sheet name="安中FA" sheetId="42" r:id="rId42"/>
    <sheet name="篠目FA" sheetId="43" r:id="rId43"/>
    <sheet name="教ｾFA" sheetId="44" r:id="rId44"/>
    <sheet name="北調高L" sheetId="45" r:id="rId45"/>
    <sheet name="南調高L" sheetId="46" r:id="rId46"/>
    <sheet name="中調高2A" sheetId="47" r:id="rId47"/>
    <sheet name="文ｾFA" sheetId="48" r:id="rId48"/>
    <sheet name="桜公FA" sheetId="49" r:id="rId49"/>
    <sheet name="北公FA" sheetId="50" r:id="rId50"/>
    <sheet name="西公FA" sheetId="51" r:id="rId51"/>
    <sheet name="作公FA" sheetId="52" r:id="rId52"/>
    <sheet name="東公FA" sheetId="53" r:id="rId53"/>
    <sheet name="南公FA" sheetId="54" r:id="rId54"/>
    <sheet name="二公FA" sheetId="55" r:id="rId55"/>
    <sheet name="中公FA" sheetId="56" r:id="rId56"/>
    <sheet name="昭公FA" sheetId="57" r:id="rId57"/>
    <sheet name="青FA" sheetId="58" r:id="rId58"/>
    <sheet name="体FA" sheetId="59" r:id="rId59"/>
    <sheet name="野FA" sheetId="60" r:id="rId60"/>
    <sheet name="和運FA" sheetId="61" r:id="rId61"/>
    <sheet name="図FA" sheetId="62" r:id="rId62"/>
  </sheets>
  <externalReferences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</externalReferences>
  <definedNames>
    <definedName name="_1基本総合_一般">'[32]費率'!$B$8:$F$69</definedName>
    <definedName name="_2基本総合_改修">'[32]費率'!$H$8:$L$47</definedName>
    <definedName name="_Fill" localSheetId="0" hidden="1">'[22]見積比較'!#REF!</definedName>
    <definedName name="_Fill" hidden="1">'[2]見積比較'!#REF!</definedName>
    <definedName name="_Order1" hidden="1">255</definedName>
    <definedName name="_Order2" hidden="1">0</definedName>
    <definedName name="\s" localSheetId="0">'[21]庁舎'!#REF!</definedName>
    <definedName name="\s">#REF!</definedName>
    <definedName name="\w" localSheetId="0">'[21]庁舎'!#REF!</definedName>
    <definedName name="\w">#REF!</definedName>
    <definedName name="\x" localSheetId="0">'[21]庁舎'!#REF!</definedName>
    <definedName name="\x">#REF!</definedName>
    <definedName name="A" localSheetId="0">'[10]代価表'!#REF!</definedName>
    <definedName name="A">'[10]代価表'!#REF!</definedName>
    <definedName name="ａａ">#REF!</definedName>
    <definedName name="AIMI">'[29]対象施設'!$Z$2</definedName>
    <definedName name="AUTOEXEC">#REF!</definedName>
    <definedName name="B" localSheetId="0" hidden="1">'[16]見積比較'!#REF!</definedName>
    <definedName name="B" hidden="1">'[16]見積比較'!#REF!</definedName>
    <definedName name="F" localSheetId="0" hidden="1">'[28]見積比較'!#REF!</definedName>
    <definedName name="F" hidden="1">'[9]見積比較'!#REF!</definedName>
    <definedName name="FNA">#REF!</definedName>
    <definedName name="HOKAN">#REF!</definedName>
    <definedName name="INT">#REF!</definedName>
    <definedName name="K" localSheetId="0">'[10]代価表'!#REF!</definedName>
    <definedName name="K">'[10]代価表'!#REF!</definedName>
    <definedName name="KT" localSheetId="0">'[11]代価表 '!$Z$4</definedName>
    <definedName name="KT">'[11]代価表 '!$Z$4</definedName>
    <definedName name="L" localSheetId="0" hidden="1">'[12]見積比較'!#REF!</definedName>
    <definedName name="L" hidden="1">'[12]見積比較'!#REF!</definedName>
    <definedName name="M" localSheetId="0">'[15]代価表 '!$Z$2</definedName>
    <definedName name="M">'[15]代価表 '!$Z$2</definedName>
    <definedName name="M1">#REF!</definedName>
    <definedName name="M11">#REF!</definedName>
    <definedName name="M2">#REF!</definedName>
    <definedName name="MA">'[30]代価表 '!#REF!</definedName>
    <definedName name="N" localSheetId="0">'[15]代価表 '!$Z$6</definedName>
    <definedName name="N">'[15]代価表 '!$Z$6</definedName>
    <definedName name="name1">#REF!</definedName>
    <definedName name="NV" localSheetId="0">'[11]代価表 '!$Z$2</definedName>
    <definedName name="NV">'[11]代価表 '!$Z$2</definedName>
    <definedName name="P" localSheetId="0">'[11]代価表 '!$Z$6</definedName>
    <definedName name="P">'[11]代価表 '!$Z$6</definedName>
    <definedName name="PRINT">#REF!</definedName>
    <definedName name="_xlnm.Print_Area" localSheetId="13">'ｸﾘｾ高1A'!$A$1:$K$53</definedName>
    <definedName name="_xlnm.Print_Area" localSheetId="12">'ﾌﾟﾗﾝﾄ高L'!$A$1:$J$29</definedName>
    <definedName name="_xlnm.Print_Area" localSheetId="11">'ﾘｻｲｸﾙ高L'!$A$1:$J$29</definedName>
    <definedName name="_xlnm.Print_Area" localSheetId="41">'安中FA'!$A$1:$J$29</definedName>
    <definedName name="_xlnm.Print_Area" localSheetId="4">'安保FA'!$A$1:$J$29</definedName>
    <definedName name="_xlnm.Print_Area" localSheetId="43">'教ｾFA'!$A$1:$J$29</definedName>
    <definedName name="_xlnm.Print_Area" localSheetId="19">'錦町FA'!$A$1:$J$29</definedName>
    <definedName name="_xlnm.Print_Area" localSheetId="20">'高棚FA'!$A$1:$J$29</definedName>
    <definedName name="_xlnm.Print_Area" localSheetId="32">'今池FA'!$A$1:$J$29</definedName>
    <definedName name="_xlnm.Print_Area" localSheetId="3">'斎WB'!$A$1:$K$53</definedName>
    <definedName name="_xlnm.Print_Area" localSheetId="51">'作公FA'!$A$1:$J$29</definedName>
    <definedName name="_xlnm.Print_Area" localSheetId="24">'作野FA'!$A$1:$J$29</definedName>
    <definedName name="_xlnm.Print_Area" localSheetId="23">'桜井FA'!$A$1:$J$29</definedName>
    <definedName name="_xlnm.Print_Area" localSheetId="48">'桜公FA'!$A$1:$J$29</definedName>
    <definedName name="_xlnm.Print_Area" localSheetId="39">'桜中FA'!$A$1:$J$29</definedName>
    <definedName name="_xlnm.Print_Area" localSheetId="29">'桜町FA'!$A$1:$J$29</definedName>
    <definedName name="_xlnm.Print_Area" localSheetId="30">'桜林FA'!$A$1:$J$29</definedName>
    <definedName name="_xlnm.Print_Area" localSheetId="33">'三安FA'!$A$1:$J$29</definedName>
    <definedName name="_xlnm.Print_Area" localSheetId="22">'志貴FA'!$A$1:$J$29</definedName>
    <definedName name="_xlnm.Print_Area" localSheetId="10">'資ｾ高L'!$A$1:$J$29</definedName>
    <definedName name="_xlnm.Print_Area" localSheetId="42">'篠目FA'!$A$1:$J$29</definedName>
    <definedName name="_xlnm.Print_Area" localSheetId="56">'昭公FA'!$A$1:$J$29</definedName>
    <definedName name="_xlnm.Print_Area" localSheetId="25">'祥南FA'!$A$1:$J$29</definedName>
    <definedName name="_xlnm.Print_Area" localSheetId="26">'丈山FA'!$A$1:$J$29</definedName>
    <definedName name="_xlnm.Print_Area" localSheetId="31">'新田FA'!$A$1:$J$29</definedName>
    <definedName name="_xlnm.Print_Area" localSheetId="61">'図FA'!$A$1:$J$29</definedName>
    <definedName name="_xlnm.Print_Area" localSheetId="2">'西会FA'!$A$1:$J$29</definedName>
    <definedName name="_xlnm.Print_Area" localSheetId="50">'西公FA'!$A$1:$J$29</definedName>
    <definedName name="_xlnm.Print_Area" localSheetId="38">'西中FA'!$A$1:$J$29</definedName>
    <definedName name="_xlnm.Print_Area" localSheetId="16">'西部小FA'!$A$1:$J$29</definedName>
    <definedName name="_xlnm.Print_Area" localSheetId="6">'西保FA'!$A$1:$J$29</definedName>
    <definedName name="_xlnm.Print_Area" localSheetId="57">'青FA'!$A$1:$J$29</definedName>
    <definedName name="_xlnm.Print_Area" localSheetId="58">'体FA'!$A$1:$J$29</definedName>
    <definedName name="_xlnm.Print_Area" localSheetId="55">'中公FA'!$A$1:$J$29</definedName>
    <definedName name="_xlnm.Print_Area" localSheetId="46">'中調高2A'!$A$1:$J$29</definedName>
    <definedName name="_xlnm.Print_Area" localSheetId="14">'中部小FA'!$A$1:$J$29</definedName>
    <definedName name="_xlnm.Print_Area" localSheetId="1">'庁FB'!$A$1:$J$29</definedName>
    <definedName name="_xlnm.Print_Area" localSheetId="52">'東公FA'!$A$1:$J$29</definedName>
    <definedName name="_xlnm.Print_Area" localSheetId="40">'東山FA'!$A$1:$J$29</definedName>
    <definedName name="_xlnm.Print_Area" localSheetId="17">'東部小FA'!$A$1:$J$29</definedName>
    <definedName name="_xlnm.Print_Area" localSheetId="0">'内訳'!$A$1:$H$152</definedName>
    <definedName name="_xlnm.Print_Area" localSheetId="53">'南公FA'!$A$1:$J$29</definedName>
    <definedName name="_xlnm.Print_Area" localSheetId="35">'南中FA'!$A$1:$J$29</definedName>
    <definedName name="_xlnm.Print_Area" localSheetId="45">'南調高L'!$A$1:$J$29</definedName>
    <definedName name="_xlnm.Print_Area" localSheetId="15">'南部小FA'!$A$1:$J$29</definedName>
    <definedName name="_xlnm.Print_Area" localSheetId="5">'南保FA'!$A$1:$J$29</definedName>
    <definedName name="_xlnm.Print_Area" localSheetId="27">'二FA'!$A$1:$J$29</definedName>
    <definedName name="_xlnm.Print_Area" localSheetId="54">'二公FA'!$A$1:$J$29</definedName>
    <definedName name="_xlnm.Print_Area" localSheetId="8">'二保FA'!$A$1:$J$29</definedName>
    <definedName name="_xlnm.Print_Area" localSheetId="47">'文ｾFA'!$A$1:$J$29</definedName>
    <definedName name="_xlnm.Print_Area" localSheetId="9">'保ｾFA'!$A$1:$J$29</definedName>
    <definedName name="_xlnm.Print_Area" localSheetId="49">'北公FA'!$A$1:$J$29</definedName>
    <definedName name="_xlnm.Print_Area" localSheetId="36">'北中FA'!$A$1:$J$29</definedName>
    <definedName name="_xlnm.Print_Area" localSheetId="44">'北調高L'!$A$1:$J$29</definedName>
    <definedName name="_xlnm.Print_Area" localSheetId="18">'北部小FA'!$A$1:$J$29</definedName>
    <definedName name="_xlnm.Print_Area" localSheetId="37">'明中FA'!$A$1:$J$29</definedName>
    <definedName name="_xlnm.Print_Area" localSheetId="21">'明和FA'!$A$1:$J$29</definedName>
    <definedName name="_xlnm.Print_Area" localSheetId="59">'野FA'!$A$1:$J$29</definedName>
    <definedName name="_xlnm.Print_Area" localSheetId="34">'梨FA'!$A$1:$J$29</definedName>
    <definedName name="_xlnm.Print_Area" localSheetId="28">'里FA'!$A$1:$J$29</definedName>
    <definedName name="_xlnm.Print_Area" localSheetId="60">'和運FA'!$A$1:$J$29</definedName>
    <definedName name="_xlnm.Print_Area" localSheetId="7">'和保FA'!$A$1:$J$29</definedName>
    <definedName name="PRINT_AREA_MI" localSheetId="0">#REF!</definedName>
    <definedName name="PRINT_AREA_MI">#REF!</definedName>
    <definedName name="_xlnm.Print_Titles" localSheetId="13">'ｸﾘｾ高1A'!$7:$12</definedName>
    <definedName name="_xlnm.Print_Titles" localSheetId="3">'斎WB'!$7:$12</definedName>
    <definedName name="_xlnm.Print_Titles" localSheetId="0">'内訳'!$1:$2</definedName>
    <definedName name="_xlnm.Print_Titles">#N/A</definedName>
    <definedName name="RECORD">'[31]庁舎'!#REF!</definedName>
    <definedName name="RECORD1">#REF!</definedName>
    <definedName name="RENP">#REF!</definedName>
    <definedName name="S" localSheetId="0">'[27]代価表 '!$Z$6</definedName>
    <definedName name="S">'[8]代価表 '!$Z$6</definedName>
    <definedName name="SON1">#REF!</definedName>
    <definedName name="son2">#REF!</definedName>
    <definedName name="SON3">#REF!</definedName>
    <definedName name="SONI">#REF!</definedName>
    <definedName name="SONO">#REF!</definedName>
    <definedName name="tan1">#REF!</definedName>
    <definedName name="tan2">#REF!</definedName>
    <definedName name="tan3">#REF!</definedName>
    <definedName name="w" localSheetId="0">'[24]代価表(衛生) '!$Z$2</definedName>
    <definedName name="w">'[7]代価表(衛生) '!$Z$2</definedName>
    <definedName name="X" localSheetId="0">'[27]代価表 '!$Z$4</definedName>
    <definedName name="X">'[8]代価表 '!$Z$4</definedName>
    <definedName name="XC">#REF!</definedName>
    <definedName name="ZAI">#REF!</definedName>
    <definedName name="ZAT1">#REF!</definedName>
    <definedName name="zat2">#REF!</definedName>
    <definedName name="ZAT3">#REF!</definedName>
    <definedName name="あ" localSheetId="0">'[17]代価表 '!$Z$6</definedName>
    <definedName name="あ">'[17]代価表 '!$Z$6</definedName>
    <definedName name="インターホン">#REF!</definedName>
    <definedName name="ｲﾝﾀｰﾎﾝ設備計">#REF!</definedName>
    <definedName name="ｶｰﾄﾞﾘｰﾀﾞ">#REF!</definedName>
    <definedName name="ガス漏れ">#REF!</definedName>
    <definedName name="ケーブルラック計">#REF!</definedName>
    <definedName name="その2">#REF!</definedName>
    <definedName name="テレビ共聴設備計">#REF!</definedName>
    <definedName name="ﾄﾗｯｸ">#REF!</definedName>
    <definedName name="ナースコール">#REF!</definedName>
    <definedName name="ページング">#REF!</definedName>
    <definedName name="医療用ﾕﾆｯﾄ2">#REF!</definedName>
    <definedName name="医療用分電盤見">#REF!</definedName>
    <definedName name="一般管理費">#REF!</definedName>
    <definedName name="火災報知設備計">#REF!</definedName>
    <definedName name="解錠設備">#REF!</definedName>
    <definedName name="改修計">#REF!</definedName>
    <definedName name="外線工事計">#REF!</definedName>
    <definedName name="外線工事費計">#REF!</definedName>
    <definedName name="外灯設備計">#REF!</definedName>
    <definedName name="拡声設備計">#REF!</definedName>
    <definedName name="幹線計">#REF!</definedName>
    <definedName name="丸">#REF!</definedName>
    <definedName name="共通費計">#REF!</definedName>
    <definedName name="計">#REF!</definedName>
    <definedName name="見積り" localSheetId="0">'[4]代価表 '!$Z$2</definedName>
    <definedName name="見積り">'[4]代価表 '!$Z$2</definedName>
    <definedName name="見積空調" localSheetId="0">'[26]代価表 '!#REF!</definedName>
    <definedName name="見積空調">'[6]代価表 '!#REF!</definedName>
    <definedName name="見積比較換気" localSheetId="0">'[23]代価表 '!$Z$2</definedName>
    <definedName name="見積比較換気">'[3]代価表 '!$Z$2</definedName>
    <definedName name="見積比較表" localSheetId="0">'[22]代価表 '!$Z$2</definedName>
    <definedName name="見積比較表">'[2]代価表 '!$Z$2</definedName>
    <definedName name="見比衛生2" localSheetId="0">'[25]代価表 '!#REF!</definedName>
    <definedName name="見比衛生2">'[5]代価表 '!#REF!</definedName>
    <definedName name="現場経費">#REF!</definedName>
    <definedName name="交換機">#REF!</definedName>
    <definedName name="光ケーブル">#REF!</definedName>
    <definedName name="工事件名">#REF!</definedName>
    <definedName name="工事名称">'[33]旧経費'!$CP$6</definedName>
    <definedName name="合計">#REF!</definedName>
    <definedName name="施工">#REF!</definedName>
    <definedName name="時計見積">#REF!</definedName>
    <definedName name="自動火災報知設">#REF!</definedName>
    <definedName name="実験電力設備">#REF!</definedName>
    <definedName name="実験電力設備計">#REF!</definedName>
    <definedName name="諸経費計">#REF!</definedName>
    <definedName name="消費税相当額">#REF!</definedName>
    <definedName name="照明見積検討調">#REF!</definedName>
    <definedName name="照明設備計">#REF!</definedName>
    <definedName name="情報通信外線計">#REF!</definedName>
    <definedName name="情報通信設備">#REF!</definedName>
    <definedName name="情報通信設備計">#REF!</definedName>
    <definedName name="情報伝送設備計">#REF!</definedName>
    <definedName name="人">#REF!</definedName>
    <definedName name="人工費１">#REF!</definedName>
    <definedName name="総合">#REF!</definedName>
    <definedName name="総合仮設">#REF!</definedName>
    <definedName name="総合計">#REF!</definedName>
    <definedName name="代価1">#REF!</definedName>
    <definedName name="代価2">#REF!</definedName>
    <definedName name="代価3">#REF!</definedName>
    <definedName name="代価4">#REF!</definedName>
    <definedName name="代価5">#REF!</definedName>
    <definedName name="単">#REF!</definedName>
    <definedName name="単価根拠１">#REF!</definedName>
    <definedName name="端子盤見積">#REF!</definedName>
    <definedName name="直接一般">'[32]特定工事'!$I$18</definedName>
    <definedName name="直接改修">'[32]特定工事'!$I$20</definedName>
    <definedName name="直接工事費計">#REF!</definedName>
    <definedName name="追加調書">#REF!</definedName>
    <definedName name="低圧配電盤見積">#REF!</definedName>
    <definedName name="電気設備工事計">#REF!</definedName>
    <definedName name="電気設備工事費計">#REF!</definedName>
    <definedName name="電工">'[33]単価'!$G$4</definedName>
    <definedName name="電力外線計">#REF!</definedName>
    <definedName name="電話設備計">#REF!</definedName>
    <definedName name="動力設備計">#REF!</definedName>
    <definedName name="特殊作業員">#REF!</definedName>
    <definedName name="特定機器一般">'[32]減額算出'!$I$26</definedName>
    <definedName name="特定機器改修">'[32]減額算出'!$I$55</definedName>
    <definedName name="排煙防火戸等設備計">#REF!</definedName>
    <definedName name="配線ダクト見積">#REF!</definedName>
    <definedName name="搬入費">#REF!</definedName>
    <definedName name="比較" localSheetId="0">'[14]代価表 '!$Z$6</definedName>
    <definedName name="比較">'[14]代価表 '!$Z$6</definedName>
    <definedName name="費" localSheetId="0">'[13]代価表 '!$Z$6</definedName>
    <definedName name="費">'[13]代価表 '!$Z$6</definedName>
    <definedName name="避雷設備">#REF!</definedName>
    <definedName name="避雷設備__計">#REF!</definedName>
    <definedName name="避雷設備計">#REF!</definedName>
    <definedName name="非常放送">#REF!</definedName>
    <definedName name="病床パネル見積">#REF!</definedName>
    <definedName name="病床ﾕﾆｯﾄ見積">#REF!</definedName>
    <definedName name="普通作業員">#REF!</definedName>
    <definedName name="分電盤見積">#REF!</definedName>
    <definedName name="別表１０">#REF!</definedName>
    <definedName name="別表１１">#REF!</definedName>
    <definedName name="別表１３">#REF!</definedName>
    <definedName name="別表１４">#REF!</definedName>
    <definedName name="別表２">#REF!</definedName>
    <definedName name="別表３">#REF!</definedName>
    <definedName name="別表４">#REF!</definedName>
    <definedName name="別表８">#REF!</definedName>
    <definedName name="別表９">#REF!</definedName>
    <definedName name="変電設備計">#REF!</definedName>
    <definedName name="防災改修">#REF!</definedName>
    <definedName name="防災電気設備計">#REF!</definedName>
    <definedName name="無影灯見積検討">#REF!</definedName>
  </definedNames>
  <calcPr fullCalcOnLoad="1"/>
</workbook>
</file>

<file path=xl/sharedStrings.xml><?xml version="1.0" encoding="utf-8"?>
<sst xmlns="http://schemas.openxmlformats.org/spreadsheetml/2006/main" count="4539" uniqueCount="204">
  <si>
    <t>№</t>
  </si>
  <si>
    <t>施設名</t>
  </si>
  <si>
    <t>積算内訳</t>
  </si>
  <si>
    <t>基本料金</t>
  </si>
  <si>
    <t>電力量料金</t>
  </si>
  <si>
    <t>割引料金(d)</t>
  </si>
  <si>
    <t>電気料金等</t>
  </si>
  <si>
    <t>契約電力</t>
  </si>
  <si>
    <t>kw</t>
  </si>
  <si>
    <t>予定使用電力量</t>
  </si>
  <si>
    <t>月額（ｃ）</t>
  </si>
  <si>
    <t>標準力率</t>
  </si>
  <si>
    <t>％</t>
  </si>
  <si>
    <t>業務用電力単価</t>
  </si>
  <si>
    <t>円</t>
  </si>
  <si>
    <t>予備電力単価</t>
  </si>
  <si>
    <t>－</t>
  </si>
  <si>
    <t>業務用電力(a)</t>
  </si>
  <si>
    <t>予備電力(b)</t>
  </si>
  <si>
    <t>(kwh)</t>
  </si>
  <si>
    <t>(円/kw)</t>
  </si>
  <si>
    <t>(円)</t>
  </si>
  <si>
    <t>合計</t>
  </si>
  <si>
    <t>-</t>
  </si>
  <si>
    <t>※基本料金の算出</t>
  </si>
  <si>
    <t>　　・基本料金＝契約電力×契約単価×（1.85－力率／100）</t>
  </si>
  <si>
    <t>各月の合計金額算出時に１円未満の端数は切り捨てる。</t>
  </si>
  <si>
    <t>消費税及び地方消費税を含む金額とする。</t>
  </si>
  <si>
    <t>休日</t>
  </si>
  <si>
    <t>夏季平日</t>
  </si>
  <si>
    <t>ESP業務ｻｰﾋﾞｽ料金(e)</t>
  </si>
  <si>
    <t>中央図書館</t>
  </si>
  <si>
    <t>安城市役所庁舎</t>
  </si>
  <si>
    <t>安城保育園</t>
  </si>
  <si>
    <t>南部保育園</t>
  </si>
  <si>
    <t>西部保育園</t>
  </si>
  <si>
    <t>和泉保育園</t>
  </si>
  <si>
    <t>安城北中学校</t>
  </si>
  <si>
    <t>安城南中学校</t>
  </si>
  <si>
    <t>安城西中学校</t>
  </si>
  <si>
    <t>重負荷時間</t>
  </si>
  <si>
    <t>昼間時間</t>
  </si>
  <si>
    <t>夜間時間</t>
  </si>
  <si>
    <t>安城中部小学校</t>
  </si>
  <si>
    <t>安城南部小学校</t>
  </si>
  <si>
    <t>安城西部小学校</t>
  </si>
  <si>
    <t>安城東部小学校</t>
  </si>
  <si>
    <t>安城北部小学校</t>
  </si>
  <si>
    <t>錦町小学校</t>
  </si>
  <si>
    <t>高棚小学校</t>
  </si>
  <si>
    <t>明和小学校</t>
  </si>
  <si>
    <t>志貴小学校</t>
  </si>
  <si>
    <t>桜井小学校</t>
  </si>
  <si>
    <t>作野小学校</t>
  </si>
  <si>
    <t>祥南小学校</t>
  </si>
  <si>
    <t>丈山小学校</t>
  </si>
  <si>
    <t>二本木小学校</t>
  </si>
  <si>
    <t>里町小学校</t>
  </si>
  <si>
    <t>桜町小学校</t>
  </si>
  <si>
    <t>桜林小学校</t>
  </si>
  <si>
    <t>新田小学校</t>
  </si>
  <si>
    <t>今池小学校</t>
  </si>
  <si>
    <t>三河安城小学校</t>
  </si>
  <si>
    <t>梨の里小学校</t>
  </si>
  <si>
    <t>明祥中学校</t>
  </si>
  <si>
    <t>桜井中学校</t>
  </si>
  <si>
    <t>東山中学校</t>
  </si>
  <si>
    <t>安祥中学校</t>
  </si>
  <si>
    <t>篠目中学校</t>
  </si>
  <si>
    <t>桜井公民館</t>
  </si>
  <si>
    <t>北部公民館</t>
  </si>
  <si>
    <t>西部公民館</t>
  </si>
  <si>
    <t>作野公民館</t>
  </si>
  <si>
    <t>東部公民館</t>
  </si>
  <si>
    <t>二本木公民館</t>
  </si>
  <si>
    <t>中部公民館</t>
  </si>
  <si>
    <t>昭林公民館</t>
  </si>
  <si>
    <t>青少年の家</t>
  </si>
  <si>
    <t>総合運動公園野球場</t>
  </si>
  <si>
    <t>和泉公園運動広場</t>
  </si>
  <si>
    <t>名　　　　　称</t>
  </si>
  <si>
    <t>種別／形状寸法</t>
  </si>
  <si>
    <t>単位</t>
  </si>
  <si>
    <t>数量</t>
  </si>
  <si>
    <t>単　　価</t>
  </si>
  <si>
    <t>金　　額</t>
  </si>
  <si>
    <t>備　　考</t>
  </si>
  <si>
    <t>　</t>
  </si>
  <si>
    <t>式</t>
  </si>
  <si>
    <t>　</t>
  </si>
  <si>
    <t>２．西会館</t>
  </si>
  <si>
    <t>（内訳）</t>
  </si>
  <si>
    <t>計</t>
  </si>
  <si>
    <t>内訳書（様式第2号）に上記金額を記載すること。</t>
  </si>
  <si>
    <t>様式第3号</t>
  </si>
  <si>
    <t>３．総合斎苑</t>
  </si>
  <si>
    <t>４．安城保育園</t>
  </si>
  <si>
    <t>５．南部保育園</t>
  </si>
  <si>
    <t>６．西部保育園</t>
  </si>
  <si>
    <t>７．和泉保育園</t>
  </si>
  <si>
    <t>８．二本木保育園</t>
  </si>
  <si>
    <t>１０．資源化センター（清掃事業所）</t>
  </si>
  <si>
    <t>１１．リサイクルプラザ</t>
  </si>
  <si>
    <t>１２．リサイクルプラント</t>
  </si>
  <si>
    <t>１３．環境クリーンセンター</t>
  </si>
  <si>
    <t>１４．安城中部小学校</t>
  </si>
  <si>
    <t>１５．安城南部小学校</t>
  </si>
  <si>
    <t>１６．安城西部小学校</t>
  </si>
  <si>
    <t>１７．安城東部小学校</t>
  </si>
  <si>
    <t>１８．安城北部小学校</t>
  </si>
  <si>
    <t>１９．錦町小学校</t>
  </si>
  <si>
    <t>２０．高棚小学校</t>
  </si>
  <si>
    <t>２１．明和小学校</t>
  </si>
  <si>
    <t>２２．志貴小学校</t>
  </si>
  <si>
    <t>２３．桜井小学校</t>
  </si>
  <si>
    <t>２４．作野小学校</t>
  </si>
  <si>
    <t>２５．祥南小学校</t>
  </si>
  <si>
    <t>２６．丈山小学校</t>
  </si>
  <si>
    <t>２７．二本木小学校</t>
  </si>
  <si>
    <t>２８．里町小学校</t>
  </si>
  <si>
    <t>２９．桜町小学校</t>
  </si>
  <si>
    <t>３０．桜林小学校</t>
  </si>
  <si>
    <t>３１．新田小学校</t>
  </si>
  <si>
    <t>３３．三河安城小学校</t>
  </si>
  <si>
    <t>３４．梨の里小学校</t>
  </si>
  <si>
    <t>３５．安城南中学校</t>
  </si>
  <si>
    <t>３６．安城北中学校</t>
  </si>
  <si>
    <t>３７．明祥中学校</t>
  </si>
  <si>
    <t>３９．桜井中学校</t>
  </si>
  <si>
    <t>４０．東山中学校</t>
  </si>
  <si>
    <t>４１．安祥中学校</t>
  </si>
  <si>
    <t>４２．篠目中学校</t>
  </si>
  <si>
    <t>契約単価兼積算明細書</t>
  </si>
  <si>
    <t>契約単価</t>
  </si>
  <si>
    <t>(a)+(b)+(c）-(d)+(e)</t>
  </si>
  <si>
    <t>他季平日</t>
  </si>
  <si>
    <t>総合斎苑</t>
  </si>
  <si>
    <t>せん定枝リサイクルプラント</t>
  </si>
  <si>
    <t>環境クリーンセンター</t>
  </si>
  <si>
    <t>西会館</t>
  </si>
  <si>
    <t>二本木保育園</t>
  </si>
  <si>
    <t>資源化センター（清掃事業所）</t>
  </si>
  <si>
    <t>リサイクルプラザ</t>
  </si>
  <si>
    <t>教育センター</t>
  </si>
  <si>
    <t>北部調理場</t>
  </si>
  <si>
    <t>南部調理場</t>
  </si>
  <si>
    <t>中部調理場</t>
  </si>
  <si>
    <t>文化センター</t>
  </si>
  <si>
    <t>体育館</t>
  </si>
  <si>
    <t>保健センター</t>
  </si>
  <si>
    <t>１．安城市役所庁舎</t>
  </si>
  <si>
    <t>９．保健センター</t>
  </si>
  <si>
    <t>３８．安城西中学校</t>
  </si>
  <si>
    <t>４３．教育センター</t>
  </si>
  <si>
    <t>４４．北部調理場</t>
  </si>
  <si>
    <t>４５．南部調理場</t>
  </si>
  <si>
    <t>４６．中部調理場</t>
  </si>
  <si>
    <t>※燃料費調整額、太陽光発電促進付加金並びに再エネ賦課金は除外するものとする</t>
  </si>
  <si>
    <t>※燃料費調整額、太陽光発電促進付加金並びに再エネ賦課金は除外するものとする</t>
  </si>
  <si>
    <t>４７．文化センター</t>
  </si>
  <si>
    <t>４８．桜井公民館</t>
  </si>
  <si>
    <t>４９．北部公民館</t>
  </si>
  <si>
    <t>５０．西部公民館</t>
  </si>
  <si>
    <t>５１．作野公民館</t>
  </si>
  <si>
    <t>５２．東部公民館</t>
  </si>
  <si>
    <t>５４．二本木公民館</t>
  </si>
  <si>
    <t>５５．中部公民館</t>
  </si>
  <si>
    <t>５６．昭林公民館</t>
  </si>
  <si>
    <t>５７．青少年の家</t>
  </si>
  <si>
    <t>５８．市体育館</t>
  </si>
  <si>
    <t>５９．総合運動公園野球場</t>
  </si>
  <si>
    <t>６０．和泉公園運動広場</t>
  </si>
  <si>
    <t>６１．中央図書館</t>
  </si>
  <si>
    <t>業務用FRプランB（５００kW以上）</t>
  </si>
  <si>
    <t>業務用FRプランA（500ｋｗ未満）</t>
  </si>
  <si>
    <t>業務用WEプランB（500ｋｗ未満）</t>
  </si>
  <si>
    <t>高圧プランL（第2種）500ｋｗ未満</t>
  </si>
  <si>
    <t>季時別プランA（第1種）500ｋｗ以上</t>
  </si>
  <si>
    <t>業務用プランFRプランA（500ｋｗ未満）</t>
  </si>
  <si>
    <t>高圧プランL(第2種）500kw未満</t>
  </si>
  <si>
    <t>高圧プラン第2種（季節別）プランA</t>
  </si>
  <si>
    <t>業務用FRプランA（500kW未満）</t>
  </si>
  <si>
    <t>契約単価</t>
  </si>
  <si>
    <t>３２．今池小学校</t>
  </si>
  <si>
    <t>契約電力</t>
  </si>
  <si>
    <t>需給期間
（契約期間）</t>
  </si>
  <si>
    <t>H27.10月</t>
  </si>
  <si>
    <t>H27.11月</t>
  </si>
  <si>
    <t>H27.12月</t>
  </si>
  <si>
    <t>H28.1月</t>
  </si>
  <si>
    <t>H28.2月</t>
  </si>
  <si>
    <t>H28.3月</t>
  </si>
  <si>
    <t>H28.4月</t>
  </si>
  <si>
    <t>H28.5月</t>
  </si>
  <si>
    <t>H28.6月</t>
  </si>
  <si>
    <t>H28.7月</t>
  </si>
  <si>
    <t>H28.8月</t>
  </si>
  <si>
    <t>H28.9月</t>
  </si>
  <si>
    <t>H27.10月</t>
  </si>
  <si>
    <t>H27.11月</t>
  </si>
  <si>
    <t>H28.1月</t>
  </si>
  <si>
    <t>南部公民館</t>
  </si>
  <si>
    <t>５３．南部公民館</t>
  </si>
  <si>
    <t>内訳のとおり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</si>
</sst>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#,##0.0_);[Red]\(#,##0.0\)"/>
    <numFmt numFmtId="180" formatCode="#,##0_);[Red]\(#,##0\)"/>
    <numFmt numFmtId="181" formatCode="#,##0;\-#,##0;&quot;-&quot;"/>
    <numFmt numFmtId="182" formatCode="0.000"/>
    <numFmt numFmtId="183" formatCode="&quot;P.&quot;#,##0"/>
    <numFmt numFmtId="184" formatCode="&quot;代価表　No, &quot;#,##0"/>
    <numFmt numFmtId="185" formatCode="#,##0_ "/>
    <numFmt numFmtId="186" formatCode="0.0%"/>
    <numFmt numFmtId="187" formatCode="0.00_);[Red]\(0.00\)"/>
    <numFmt numFmtId="188" formatCode="0.000_ "/>
    <numFmt numFmtId="189" formatCode="\(0\)"/>
    <numFmt numFmtId="190" formatCode="#,##0_ ;[Red]\-#,##0\ "/>
    <numFmt numFmtId="191" formatCode="&quot;見積比較表　No, &quot;#,##0"/>
    <numFmt numFmtId="192" formatCode="0.0_);[Red]\(0.0\)"/>
    <numFmt numFmtId="193" formatCode="#,##0.000;[Red]\-#,##0.000"/>
    <numFmt numFmtId="194" formatCode="#,##0.00_ "/>
    <numFmt numFmtId="195" formatCode="#,##0.00_);[Red]\(#,##0.00\)"/>
    <numFmt numFmtId="196" formatCode="#,##0.0000_);[Red]\(#,##0.0000\)"/>
    <numFmt numFmtId="197" formatCode="0.000_);[Red]\(0.000\)"/>
    <numFmt numFmtId="198" formatCode="#,##0.000_ "/>
    <numFmt numFmtId="199" formatCode="#,##0.00000_);[Red]\(#,##0.00000\)"/>
    <numFmt numFmtId="200" formatCode="0\ ;[Red]&quot;▲&quot;0\ "/>
    <numFmt numFmtId="201" formatCode="0.00\ ;[Red]&quot;▲&quot;0\ .00\ "/>
    <numFmt numFmtId="202" formatCode="###,###\ &quot;円/教室&quot;"/>
    <numFmt numFmtId="203" formatCode="[&lt;=999]000;[&lt;=99999]000\-00;000\-0000"/>
    <numFmt numFmtId="204" formatCode="&quot;単価表　No, &quot;#,##0"/>
    <numFmt numFmtId="205" formatCode="#,##0.00_ ;[Red]\-#,##0.00\ "/>
    <numFmt numFmtId="206" formatCode="#,##0.0;[Red]\-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6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medium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19" fillId="0" borderId="0" applyFill="0" applyBorder="0" applyAlignment="0">
      <protection/>
    </xf>
    <xf numFmtId="0" fontId="20" fillId="0" borderId="0">
      <alignment horizontal="left"/>
      <protection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2" fillId="0" borderId="0">
      <alignment/>
      <protection/>
    </xf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3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9" fillId="0" borderId="5" applyNumberFormat="0" applyFill="0" applyAlignment="0" applyProtection="0"/>
    <xf numFmtId="0" fontId="7" fillId="3" borderId="0" applyNumberFormat="0" applyBorder="0" applyAlignment="0" applyProtection="0"/>
    <xf numFmtId="0" fontId="17" fillId="23" borderId="6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4" fillId="23" borderId="11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2" fillId="4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8" fillId="0" borderId="12" xfId="77" applyFont="1" applyFill="1" applyBorder="1" applyAlignment="1">
      <alignment horizontal="center" vertical="center" shrinkToFit="1"/>
      <protection/>
    </xf>
    <xf numFmtId="0" fontId="28" fillId="0" borderId="12" xfId="77" applyFont="1" applyFill="1" applyBorder="1" applyAlignment="1">
      <alignment horizontal="center" vertical="center"/>
      <protection/>
    </xf>
    <xf numFmtId="179" fontId="28" fillId="0" borderId="12" xfId="77" applyNumberFormat="1" applyFont="1" applyBorder="1" applyAlignment="1">
      <alignment horizontal="center" vertical="center"/>
      <protection/>
    </xf>
    <xf numFmtId="180" fontId="28" fillId="0" borderId="12" xfId="77" applyNumberFormat="1" applyFont="1" applyBorder="1" applyAlignment="1">
      <alignment horizontal="center" vertical="center"/>
      <protection/>
    </xf>
    <xf numFmtId="0" fontId="28" fillId="0" borderId="13" xfId="77" applyFont="1" applyFill="1" applyBorder="1" applyAlignment="1">
      <alignment horizontal="center" vertical="center"/>
      <protection/>
    </xf>
    <xf numFmtId="38" fontId="28" fillId="0" borderId="0" xfId="61" applyFont="1" applyFill="1" applyBorder="1" applyAlignment="1">
      <alignment vertical="center"/>
    </xf>
    <xf numFmtId="0" fontId="28" fillId="0" borderId="0" xfId="77" applyFont="1" applyFill="1" applyBorder="1" applyAlignment="1">
      <alignment vertical="center"/>
      <protection/>
    </xf>
    <xf numFmtId="0" fontId="28" fillId="0" borderId="0" xfId="77" applyFont="1" applyFill="1" applyAlignment="1">
      <alignment vertical="center"/>
      <protection/>
    </xf>
    <xf numFmtId="0" fontId="28" fillId="0" borderId="14" xfId="77" applyFont="1" applyFill="1" applyBorder="1" applyAlignment="1">
      <alignment vertical="center" shrinkToFit="1"/>
      <protection/>
    </xf>
    <xf numFmtId="0" fontId="28" fillId="0" borderId="15" xfId="77" applyFont="1" applyFill="1" applyBorder="1" applyAlignment="1">
      <alignment vertical="center" shrinkToFit="1"/>
      <protection/>
    </xf>
    <xf numFmtId="0" fontId="28" fillId="0" borderId="15" xfId="77" applyFont="1" applyFill="1" applyBorder="1" applyAlignment="1">
      <alignment horizontal="center" vertical="center"/>
      <protection/>
    </xf>
    <xf numFmtId="179" fontId="31" fillId="4" borderId="15" xfId="77" applyNumberFormat="1" applyFont="1" applyFill="1" applyBorder="1" applyAlignment="1">
      <alignment horizontal="right" vertical="center"/>
      <protection/>
    </xf>
    <xf numFmtId="180" fontId="31" fillId="4" borderId="15" xfId="77" applyNumberFormat="1" applyFont="1" applyFill="1" applyBorder="1" applyAlignment="1">
      <alignment horizontal="right" vertical="center"/>
      <protection/>
    </xf>
    <xf numFmtId="186" fontId="31" fillId="0" borderId="16" xfId="52" applyNumberFormat="1" applyFont="1" applyFill="1" applyBorder="1" applyAlignment="1">
      <alignment horizontal="right" vertical="center"/>
    </xf>
    <xf numFmtId="180" fontId="28" fillId="0" borderId="17" xfId="77" applyNumberFormat="1" applyFont="1" applyFill="1" applyBorder="1" applyAlignment="1">
      <alignment horizontal="right" vertical="center" shrinkToFit="1"/>
      <protection/>
    </xf>
    <xf numFmtId="0" fontId="28" fillId="0" borderId="18" xfId="77" applyFont="1" applyFill="1" applyBorder="1" applyAlignment="1">
      <alignment vertical="center" shrinkToFit="1"/>
      <protection/>
    </xf>
    <xf numFmtId="0" fontId="28" fillId="0" borderId="18" xfId="77" applyFont="1" applyFill="1" applyBorder="1" applyAlignment="1">
      <alignment horizontal="center" vertical="center"/>
      <protection/>
    </xf>
    <xf numFmtId="179" fontId="28" fillId="0" borderId="18" xfId="77" applyNumberFormat="1" applyFont="1" applyBorder="1" applyAlignment="1">
      <alignment horizontal="right" vertical="center"/>
      <protection/>
    </xf>
    <xf numFmtId="180" fontId="28" fillId="0" borderId="18" xfId="77" applyNumberFormat="1" applyFont="1" applyBorder="1" applyAlignment="1">
      <alignment horizontal="right" vertical="center"/>
      <protection/>
    </xf>
    <xf numFmtId="180" fontId="28" fillId="0" borderId="19" xfId="77" applyNumberFormat="1" applyFont="1" applyFill="1" applyBorder="1" applyAlignment="1">
      <alignment horizontal="right" vertical="center"/>
      <protection/>
    </xf>
    <xf numFmtId="180" fontId="28" fillId="0" borderId="20" xfId="77" applyNumberFormat="1" applyFont="1" applyFill="1" applyBorder="1" applyAlignment="1">
      <alignment vertical="center" shrinkToFit="1"/>
      <protection/>
    </xf>
    <xf numFmtId="49" fontId="28" fillId="0" borderId="18" xfId="77" applyNumberFormat="1" applyFont="1" applyFill="1" applyBorder="1" applyAlignment="1">
      <alignment vertical="center" shrinkToFit="1"/>
      <protection/>
    </xf>
    <xf numFmtId="180" fontId="28" fillId="0" borderId="21" xfId="77" applyNumberFormat="1" applyFont="1" applyBorder="1" applyAlignment="1">
      <alignment horizontal="right" vertical="center"/>
      <protection/>
    </xf>
    <xf numFmtId="180" fontId="31" fillId="4" borderId="22" xfId="77" applyNumberFormat="1" applyFont="1" applyFill="1" applyBorder="1" applyAlignment="1">
      <alignment horizontal="right" vertical="center"/>
      <protection/>
    </xf>
    <xf numFmtId="180" fontId="31" fillId="4" borderId="21" xfId="77" applyNumberFormat="1" applyFont="1" applyFill="1" applyBorder="1" applyAlignment="1">
      <alignment horizontal="right" vertical="center"/>
      <protection/>
    </xf>
    <xf numFmtId="0" fontId="32" fillId="0" borderId="0" xfId="77" applyFont="1" applyAlignment="1">
      <alignment vertical="center" shrinkToFit="1"/>
      <protection/>
    </xf>
    <xf numFmtId="0" fontId="28" fillId="0" borderId="0" xfId="77" applyFont="1" applyAlignment="1">
      <alignment horizontal="center" vertical="center"/>
      <protection/>
    </xf>
    <xf numFmtId="179" fontId="28" fillId="0" borderId="0" xfId="77" applyNumberFormat="1" applyFont="1" applyAlignment="1">
      <alignment horizontal="right" vertical="center"/>
      <protection/>
    </xf>
    <xf numFmtId="180" fontId="28" fillId="0" borderId="0" xfId="77" applyNumberFormat="1" applyFont="1" applyAlignment="1">
      <alignment horizontal="right" vertical="center"/>
      <protection/>
    </xf>
    <xf numFmtId="0" fontId="28" fillId="0" borderId="0" xfId="77" applyFont="1" applyAlignment="1">
      <alignment vertical="center"/>
      <protection/>
    </xf>
    <xf numFmtId="0" fontId="28" fillId="0" borderId="0" xfId="77" applyFont="1" applyAlignment="1">
      <alignment vertical="center" shrinkToFit="1"/>
      <protection/>
    </xf>
    <xf numFmtId="38" fontId="28" fillId="0" borderId="0" xfId="61" applyFont="1" applyAlignment="1">
      <alignment vertical="center"/>
    </xf>
    <xf numFmtId="0" fontId="28" fillId="0" borderId="18" xfId="77" applyFont="1" applyFill="1" applyBorder="1" applyAlignment="1">
      <alignment horizontal="left" vertical="center" shrinkToFit="1"/>
      <protection/>
    </xf>
    <xf numFmtId="0" fontId="33" fillId="0" borderId="0" xfId="0" applyFont="1" applyAlignment="1">
      <alignment vertical="center"/>
    </xf>
    <xf numFmtId="38" fontId="33" fillId="0" borderId="0" xfId="61" applyFont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0" fontId="33" fillId="0" borderId="28" xfId="0" applyFont="1" applyBorder="1" applyAlignment="1">
      <alignment horizontal="right" vertical="center"/>
    </xf>
    <xf numFmtId="0" fontId="33" fillId="0" borderId="29" xfId="0" applyFont="1" applyBorder="1" applyAlignment="1">
      <alignment horizontal="right" vertical="center"/>
    </xf>
    <xf numFmtId="0" fontId="33" fillId="0" borderId="30" xfId="0" applyFont="1" applyBorder="1" applyAlignment="1">
      <alignment horizontal="right" vertical="center"/>
    </xf>
    <xf numFmtId="38" fontId="33" fillId="0" borderId="31" xfId="61" applyFont="1" applyBorder="1" applyAlignment="1">
      <alignment horizontal="right" vertical="center"/>
    </xf>
    <xf numFmtId="0" fontId="33" fillId="0" borderId="32" xfId="0" applyFont="1" applyBorder="1" applyAlignment="1">
      <alignment horizontal="right" vertical="center"/>
    </xf>
    <xf numFmtId="0" fontId="33" fillId="0" borderId="33" xfId="0" applyFont="1" applyBorder="1" applyAlignment="1">
      <alignment horizontal="right" vertical="center"/>
    </xf>
    <xf numFmtId="40" fontId="33" fillId="0" borderId="27" xfId="61" applyNumberFormat="1" applyFont="1" applyBorder="1" applyAlignment="1">
      <alignment vertical="center"/>
    </xf>
    <xf numFmtId="40" fontId="33" fillId="0" borderId="28" xfId="61" applyNumberFormat="1" applyFont="1" applyBorder="1" applyAlignment="1">
      <alignment vertical="center"/>
    </xf>
    <xf numFmtId="40" fontId="33" fillId="0" borderId="34" xfId="61" applyNumberFormat="1" applyFont="1" applyBorder="1" applyAlignment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38" fontId="33" fillId="0" borderId="37" xfId="61" applyFont="1" applyBorder="1" applyAlignment="1">
      <alignment horizontal="center" vertical="center"/>
    </xf>
    <xf numFmtId="40" fontId="33" fillId="0" borderId="39" xfId="61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194" fontId="33" fillId="0" borderId="27" xfId="0" applyNumberFormat="1" applyFont="1" applyBorder="1" applyAlignment="1">
      <alignment vertical="center"/>
    </xf>
    <xf numFmtId="40" fontId="33" fillId="0" borderId="40" xfId="61" applyNumberFormat="1" applyFont="1" applyBorder="1" applyAlignment="1">
      <alignment vertical="center"/>
    </xf>
    <xf numFmtId="205" fontId="33" fillId="0" borderId="27" xfId="61" applyNumberFormat="1" applyFont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right" vertical="center"/>
    </xf>
    <xf numFmtId="38" fontId="33" fillId="0" borderId="33" xfId="61" applyFont="1" applyBorder="1" applyAlignment="1">
      <alignment horizontal="right" vertical="center"/>
    </xf>
    <xf numFmtId="0" fontId="33" fillId="0" borderId="42" xfId="0" applyFont="1" applyBorder="1" applyAlignment="1">
      <alignment horizontal="center" vertical="center"/>
    </xf>
    <xf numFmtId="40" fontId="33" fillId="0" borderId="43" xfId="61" applyNumberFormat="1" applyFont="1" applyBorder="1" applyAlignment="1">
      <alignment vertical="center"/>
    </xf>
    <xf numFmtId="0" fontId="33" fillId="0" borderId="44" xfId="0" applyFont="1" applyBorder="1" applyAlignment="1">
      <alignment horizontal="center" vertical="center"/>
    </xf>
    <xf numFmtId="40" fontId="33" fillId="0" borderId="45" xfId="61" applyNumberFormat="1" applyFont="1" applyBorder="1" applyAlignment="1">
      <alignment vertical="center"/>
    </xf>
    <xf numFmtId="40" fontId="33" fillId="0" borderId="33" xfId="61" applyNumberFormat="1" applyFont="1" applyBorder="1" applyAlignment="1">
      <alignment vertical="center"/>
    </xf>
    <xf numFmtId="0" fontId="33" fillId="0" borderId="46" xfId="0" applyFont="1" applyBorder="1" applyAlignment="1">
      <alignment horizontal="center" vertical="center"/>
    </xf>
    <xf numFmtId="38" fontId="33" fillId="0" borderId="47" xfId="6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48" xfId="0" applyFont="1" applyBorder="1" applyAlignment="1">
      <alignment horizontal="center" vertical="center"/>
    </xf>
    <xf numFmtId="40" fontId="33" fillId="0" borderId="49" xfId="61" applyNumberFormat="1" applyFont="1" applyBorder="1" applyAlignment="1">
      <alignment vertical="center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40" fontId="33" fillId="0" borderId="31" xfId="61" applyNumberFormat="1" applyFont="1" applyBorder="1" applyAlignment="1">
      <alignment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195" fontId="33" fillId="0" borderId="39" xfId="61" applyNumberFormat="1" applyFont="1" applyBorder="1" applyAlignment="1">
      <alignment vertical="center"/>
    </xf>
    <xf numFmtId="195" fontId="33" fillId="0" borderId="0" xfId="0" applyNumberFormat="1" applyFont="1" applyAlignment="1">
      <alignment vertical="center"/>
    </xf>
    <xf numFmtId="40" fontId="33" fillId="0" borderId="0" xfId="0" applyNumberFormat="1" applyFont="1" applyAlignment="1">
      <alignment vertical="center"/>
    </xf>
    <xf numFmtId="176" fontId="33" fillId="0" borderId="0" xfId="0" applyNumberFormat="1" applyFont="1" applyAlignment="1">
      <alignment vertical="center"/>
    </xf>
    <xf numFmtId="176" fontId="34" fillId="24" borderId="0" xfId="0" applyNumberFormat="1" applyFont="1" applyFill="1" applyAlignment="1">
      <alignment vertical="center"/>
    </xf>
    <xf numFmtId="180" fontId="28" fillId="0" borderId="0" xfId="77" applyNumberFormat="1" applyFont="1" applyFill="1" applyBorder="1" applyAlignment="1">
      <alignment vertical="center"/>
      <protection/>
    </xf>
    <xf numFmtId="205" fontId="33" fillId="0" borderId="0" xfId="0" applyNumberFormat="1" applyFont="1" applyAlignment="1">
      <alignment vertical="center"/>
    </xf>
    <xf numFmtId="194" fontId="33" fillId="0" borderId="0" xfId="0" applyNumberFormat="1" applyFont="1" applyAlignment="1">
      <alignment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/>
    </xf>
    <xf numFmtId="38" fontId="33" fillId="0" borderId="27" xfId="61" applyFont="1" applyFill="1" applyBorder="1" applyAlignment="1">
      <alignment vertical="center"/>
    </xf>
    <xf numFmtId="38" fontId="33" fillId="0" borderId="36" xfId="61" applyFont="1" applyFill="1" applyBorder="1" applyAlignment="1">
      <alignment vertical="center"/>
    </xf>
    <xf numFmtId="0" fontId="33" fillId="0" borderId="28" xfId="0" applyFont="1" applyFill="1" applyBorder="1" applyAlignment="1">
      <alignment vertical="center"/>
    </xf>
    <xf numFmtId="38" fontId="33" fillId="0" borderId="56" xfId="61" applyFont="1" applyFill="1" applyBorder="1" applyAlignment="1">
      <alignment vertical="center"/>
    </xf>
    <xf numFmtId="38" fontId="33" fillId="0" borderId="57" xfId="61" applyFont="1" applyFill="1" applyBorder="1" applyAlignment="1">
      <alignment vertical="center"/>
    </xf>
    <xf numFmtId="38" fontId="33" fillId="0" borderId="58" xfId="61" applyFont="1" applyFill="1" applyBorder="1" applyAlignment="1">
      <alignment vertical="center"/>
    </xf>
    <xf numFmtId="38" fontId="33" fillId="0" borderId="38" xfId="61" applyFont="1" applyFill="1" applyBorder="1" applyAlignment="1">
      <alignment vertical="center"/>
    </xf>
    <xf numFmtId="38" fontId="33" fillId="0" borderId="59" xfId="61" applyFont="1" applyFill="1" applyBorder="1" applyAlignment="1">
      <alignment vertical="center"/>
    </xf>
    <xf numFmtId="38" fontId="33" fillId="0" borderId="60" xfId="61" applyFont="1" applyFill="1" applyBorder="1" applyAlignment="1">
      <alignment vertical="center"/>
    </xf>
    <xf numFmtId="38" fontId="33" fillId="0" borderId="30" xfId="61" applyFont="1" applyFill="1" applyBorder="1" applyAlignment="1">
      <alignment vertical="center"/>
    </xf>
    <xf numFmtId="38" fontId="33" fillId="0" borderId="61" xfId="61" applyFont="1" applyFill="1" applyBorder="1" applyAlignment="1">
      <alignment vertical="center"/>
    </xf>
    <xf numFmtId="38" fontId="33" fillId="0" borderId="28" xfId="0" applyNumberFormat="1" applyFont="1" applyFill="1" applyBorder="1" applyAlignment="1">
      <alignment vertical="center"/>
    </xf>
    <xf numFmtId="0" fontId="33" fillId="0" borderId="62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27" xfId="0" applyFont="1" applyBorder="1" applyAlignment="1">
      <alignment horizontal="center" vertical="center" wrapText="1"/>
    </xf>
    <xf numFmtId="40" fontId="33" fillId="25" borderId="28" xfId="61" applyNumberFormat="1" applyFont="1" applyFill="1" applyBorder="1" applyAlignment="1">
      <alignment vertical="center"/>
    </xf>
    <xf numFmtId="176" fontId="33" fillId="25" borderId="23" xfId="0" applyNumberFormat="1" applyFont="1" applyFill="1" applyBorder="1" applyAlignment="1">
      <alignment vertical="center"/>
    </xf>
    <xf numFmtId="0" fontId="33" fillId="25" borderId="56" xfId="0" applyFont="1" applyFill="1" applyBorder="1" applyAlignment="1">
      <alignment vertical="center"/>
    </xf>
    <xf numFmtId="0" fontId="33" fillId="25" borderId="57" xfId="0" applyFont="1" applyFill="1" applyBorder="1" applyAlignment="1">
      <alignment vertical="center"/>
    </xf>
    <xf numFmtId="0" fontId="33" fillId="25" borderId="58" xfId="0" applyFont="1" applyFill="1" applyBorder="1" applyAlignment="1">
      <alignment vertical="center"/>
    </xf>
    <xf numFmtId="176" fontId="33" fillId="25" borderId="59" xfId="0" applyNumberFormat="1" applyFont="1" applyFill="1" applyBorder="1" applyAlignment="1">
      <alignment vertical="center"/>
    </xf>
    <xf numFmtId="176" fontId="33" fillId="25" borderId="60" xfId="0" applyNumberFormat="1" applyFont="1" applyFill="1" applyBorder="1" applyAlignment="1">
      <alignment vertical="center"/>
    </xf>
    <xf numFmtId="176" fontId="33" fillId="25" borderId="30" xfId="0" applyNumberFormat="1" applyFont="1" applyFill="1" applyBorder="1" applyAlignment="1">
      <alignment vertical="center"/>
    </xf>
    <xf numFmtId="40" fontId="33" fillId="25" borderId="28" xfId="0" applyNumberFormat="1" applyFont="1" applyFill="1" applyBorder="1" applyAlignment="1">
      <alignment vertical="center"/>
    </xf>
    <xf numFmtId="180" fontId="35" fillId="0" borderId="18" xfId="77" applyNumberFormat="1" applyFont="1" applyBorder="1" applyAlignment="1">
      <alignment horizontal="right" vertical="center"/>
      <protection/>
    </xf>
    <xf numFmtId="0" fontId="28" fillId="0" borderId="13" xfId="77" applyFont="1" applyFill="1" applyBorder="1" applyAlignment="1">
      <alignment horizontal="center" vertical="center"/>
      <protection/>
    </xf>
    <xf numFmtId="0" fontId="28" fillId="0" borderId="14" xfId="77" applyFont="1" applyFill="1" applyBorder="1" applyAlignment="1">
      <alignment horizontal="center" vertical="center"/>
      <protection/>
    </xf>
    <xf numFmtId="0" fontId="33" fillId="0" borderId="2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/>
    </xf>
    <xf numFmtId="38" fontId="33" fillId="0" borderId="28" xfId="61" applyFont="1" applyBorder="1" applyAlignment="1">
      <alignment horizontal="center" vertical="center"/>
    </xf>
    <xf numFmtId="38" fontId="33" fillId="0" borderId="49" xfId="61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28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 wrapText="1"/>
    </xf>
    <xf numFmtId="0" fontId="33" fillId="0" borderId="55" xfId="0" applyFont="1" applyBorder="1" applyAlignment="1">
      <alignment vertical="center"/>
    </xf>
    <xf numFmtId="40" fontId="33" fillId="0" borderId="66" xfId="61" applyNumberFormat="1" applyFont="1" applyBorder="1" applyAlignment="1">
      <alignment vertical="center"/>
    </xf>
    <xf numFmtId="40" fontId="33" fillId="0" borderId="50" xfId="61" applyNumberFormat="1" applyFont="1" applyBorder="1" applyAlignment="1">
      <alignment vertical="center"/>
    </xf>
    <xf numFmtId="40" fontId="33" fillId="0" borderId="29" xfId="61" applyNumberFormat="1" applyFont="1" applyBorder="1" applyAlignment="1">
      <alignment vertical="center"/>
    </xf>
    <xf numFmtId="0" fontId="33" fillId="0" borderId="59" xfId="0" applyFont="1" applyFill="1" applyBorder="1" applyAlignment="1">
      <alignment vertical="center"/>
    </xf>
    <xf numFmtId="0" fontId="33" fillId="0" borderId="57" xfId="0" applyFont="1" applyFill="1" applyBorder="1" applyAlignment="1">
      <alignment vertical="center"/>
    </xf>
    <xf numFmtId="0" fontId="33" fillId="0" borderId="30" xfId="0" applyFont="1" applyFill="1" applyBorder="1" applyAlignment="1">
      <alignment vertical="center"/>
    </xf>
    <xf numFmtId="40" fontId="33" fillId="0" borderId="43" xfId="61" applyNumberFormat="1" applyFont="1" applyBorder="1" applyAlignment="1">
      <alignment vertical="center"/>
    </xf>
    <xf numFmtId="40" fontId="33" fillId="0" borderId="70" xfId="61" applyNumberFormat="1" applyFont="1" applyBorder="1" applyAlignment="1">
      <alignment vertical="center"/>
    </xf>
    <xf numFmtId="40" fontId="33" fillId="0" borderId="33" xfId="61" applyNumberFormat="1" applyFont="1" applyBorder="1" applyAlignment="1">
      <alignment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7" xfId="0" applyFont="1" applyBorder="1" applyAlignment="1">
      <alignment horizontal="right" vertical="center"/>
    </xf>
    <xf numFmtId="0" fontId="33" fillId="0" borderId="41" xfId="0" applyFont="1" applyBorder="1" applyAlignment="1">
      <alignment vertical="center"/>
    </xf>
    <xf numFmtId="0" fontId="33" fillId="0" borderId="71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49" fontId="33" fillId="0" borderId="34" xfId="0" applyNumberFormat="1" applyFont="1" applyBorder="1" applyAlignment="1">
      <alignment horizontal="center" vertical="center"/>
    </xf>
    <xf numFmtId="49" fontId="33" fillId="0" borderId="43" xfId="0" applyNumberFormat="1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vertical="center"/>
    </xf>
    <xf numFmtId="0" fontId="33" fillId="0" borderId="83" xfId="0" applyFont="1" applyBorder="1" applyAlignment="1">
      <alignment vertical="center"/>
    </xf>
    <xf numFmtId="0" fontId="33" fillId="0" borderId="80" xfId="0" applyFont="1" applyBorder="1" applyAlignment="1">
      <alignment vertical="center"/>
    </xf>
    <xf numFmtId="0" fontId="33" fillId="0" borderId="84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shrinkToFit="1"/>
    </xf>
    <xf numFmtId="0" fontId="33" fillId="0" borderId="85" xfId="0" applyFont="1" applyFill="1" applyBorder="1" applyAlignment="1">
      <alignment horizontal="center" vertical="center" shrinkToFit="1"/>
    </xf>
    <xf numFmtId="0" fontId="33" fillId="0" borderId="57" xfId="0" applyFont="1" applyBorder="1" applyAlignment="1">
      <alignment horizontal="center" vertical="center"/>
    </xf>
    <xf numFmtId="38" fontId="33" fillId="0" borderId="34" xfId="61" applyFont="1" applyBorder="1" applyAlignment="1">
      <alignment horizontal="center" vertical="center"/>
    </xf>
    <xf numFmtId="38" fontId="33" fillId="0" borderId="43" xfId="61" applyFont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subhead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パーセント 2" xfId="53"/>
    <cellStyle name="パーセント 3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標準_明中・桜井中（金抜き）" xfId="77"/>
    <cellStyle name="Followed Hyperlink" xfId="78"/>
    <cellStyle name="未定義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externalLink" Target="externalLinks/externalLink1.xml" /><Relationship Id="rId66" Type="http://schemas.openxmlformats.org/officeDocument/2006/relationships/externalLink" Target="externalLinks/externalLink2.xml" /><Relationship Id="rId67" Type="http://schemas.openxmlformats.org/officeDocument/2006/relationships/externalLink" Target="externalLinks/externalLink3.xml" /><Relationship Id="rId68" Type="http://schemas.openxmlformats.org/officeDocument/2006/relationships/externalLink" Target="externalLinks/externalLink4.xml" /><Relationship Id="rId69" Type="http://schemas.openxmlformats.org/officeDocument/2006/relationships/externalLink" Target="externalLinks/externalLink5.xml" /><Relationship Id="rId70" Type="http://schemas.openxmlformats.org/officeDocument/2006/relationships/externalLink" Target="externalLinks/externalLink6.xml" /><Relationship Id="rId71" Type="http://schemas.openxmlformats.org/officeDocument/2006/relationships/externalLink" Target="externalLinks/externalLink7.xml" /><Relationship Id="rId72" Type="http://schemas.openxmlformats.org/officeDocument/2006/relationships/externalLink" Target="externalLinks/externalLink8.xml" /><Relationship Id="rId73" Type="http://schemas.openxmlformats.org/officeDocument/2006/relationships/externalLink" Target="externalLinks/externalLink9.xml" /><Relationship Id="rId74" Type="http://schemas.openxmlformats.org/officeDocument/2006/relationships/externalLink" Target="externalLinks/externalLink10.xml" /><Relationship Id="rId75" Type="http://schemas.openxmlformats.org/officeDocument/2006/relationships/externalLink" Target="externalLinks/externalLink11.xml" /><Relationship Id="rId76" Type="http://schemas.openxmlformats.org/officeDocument/2006/relationships/externalLink" Target="externalLinks/externalLink12.xml" /><Relationship Id="rId77" Type="http://schemas.openxmlformats.org/officeDocument/2006/relationships/externalLink" Target="externalLinks/externalLink13.xml" /><Relationship Id="rId78" Type="http://schemas.openxmlformats.org/officeDocument/2006/relationships/externalLink" Target="externalLinks/externalLink14.xml" /><Relationship Id="rId79" Type="http://schemas.openxmlformats.org/officeDocument/2006/relationships/externalLink" Target="externalLinks/externalLink15.xml" /><Relationship Id="rId80" Type="http://schemas.openxmlformats.org/officeDocument/2006/relationships/externalLink" Target="externalLinks/externalLink16.xml" /><Relationship Id="rId81" Type="http://schemas.openxmlformats.org/officeDocument/2006/relationships/externalLink" Target="externalLinks/externalLink17.xml" /><Relationship Id="rId82" Type="http://schemas.openxmlformats.org/officeDocument/2006/relationships/externalLink" Target="externalLinks/externalLink18.xml" /><Relationship Id="rId83" Type="http://schemas.openxmlformats.org/officeDocument/2006/relationships/externalLink" Target="externalLinks/externalLink19.xml" /><Relationship Id="rId84" Type="http://schemas.openxmlformats.org/officeDocument/2006/relationships/externalLink" Target="externalLinks/externalLink20.xml" /><Relationship Id="rId85" Type="http://schemas.openxmlformats.org/officeDocument/2006/relationships/externalLink" Target="externalLinks/externalLink21.xml" /><Relationship Id="rId86" Type="http://schemas.openxmlformats.org/officeDocument/2006/relationships/externalLink" Target="externalLinks/externalLink22.xml" /><Relationship Id="rId87" Type="http://schemas.openxmlformats.org/officeDocument/2006/relationships/externalLink" Target="externalLinks/externalLink23.xml" /><Relationship Id="rId88" Type="http://schemas.openxmlformats.org/officeDocument/2006/relationships/externalLink" Target="externalLinks/externalLink24.xml" /><Relationship Id="rId89" Type="http://schemas.openxmlformats.org/officeDocument/2006/relationships/externalLink" Target="externalLinks/externalLink25.xml" /><Relationship Id="rId90" Type="http://schemas.openxmlformats.org/officeDocument/2006/relationships/externalLink" Target="externalLinks/externalLink26.xml" /><Relationship Id="rId91" Type="http://schemas.openxmlformats.org/officeDocument/2006/relationships/externalLink" Target="externalLinks/externalLink27.xml" /><Relationship Id="rId92" Type="http://schemas.openxmlformats.org/officeDocument/2006/relationships/externalLink" Target="externalLinks/externalLink28.xml" /><Relationship Id="rId93" Type="http://schemas.openxmlformats.org/officeDocument/2006/relationships/externalLink" Target="externalLinks/externalLink29.xml" /><Relationship Id="rId94" Type="http://schemas.openxmlformats.org/officeDocument/2006/relationships/externalLink" Target="externalLinks/externalLink30.xml" /><Relationship Id="rId95" Type="http://schemas.openxmlformats.org/officeDocument/2006/relationships/externalLink" Target="externalLinks/externalLink31.xml" /><Relationship Id="rId96" Type="http://schemas.openxmlformats.org/officeDocument/2006/relationships/externalLink" Target="externalLinks/externalLink32.xml" /><Relationship Id="rId97" Type="http://schemas.openxmlformats.org/officeDocument/2006/relationships/externalLink" Target="externalLinks/externalLink33.xml" /><Relationship Id="rId98" Type="http://schemas.openxmlformats.org/officeDocument/2006/relationships/externalLink" Target="externalLinks/externalLink34.xml" /><Relationship Id="rId9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29800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49</xdr:row>
      <xdr:rowOff>66675</xdr:rowOff>
    </xdr:from>
    <xdr:to>
      <xdr:col>10</xdr:col>
      <xdr:colOff>876300</xdr:colOff>
      <xdr:row>49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1277600" y="106013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49</xdr:row>
      <xdr:rowOff>66675</xdr:rowOff>
    </xdr:from>
    <xdr:to>
      <xdr:col>10</xdr:col>
      <xdr:colOff>885825</xdr:colOff>
      <xdr:row>49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1010900" y="10191750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25</xdr:row>
      <xdr:rowOff>66675</xdr:rowOff>
    </xdr:from>
    <xdr:to>
      <xdr:col>9</xdr:col>
      <xdr:colOff>876300</xdr:colOff>
      <xdr:row>25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839325" y="6600825"/>
          <a:ext cx="295275" cy="200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2218\&#12487;&#12473;&#12463;&#12488;&#12483;&#12503;\&#24037;&#21306;&#21029;&#24037;&#20107;&#3602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24037;&#20107;\H17\&#26716;&#30010;&#25913;&#20462;&#35036;&#24375;&#31354;&#35519;&#24037;&#20107;(&#26032;&#20869;&#35379;)&#25511;&#1236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&#23567;&#23798;&#12496;&#12483;&#12463;&#12450;&#12483;&#12503;\&#23567;&#23798;\&#24037;&#20107;\&#65320;&#65297;&#65301;\&#20816;&#31461;&#65400;&#65431;&#65420;&#65438;\&#26716;&#30010;&#25913;&#31689;&#31354;&#35519;&#24037;&#2010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24037;&#20107;\H17\B&#26032;&#35373;&#23567;&#23398;&#26657;&#31649;&#24037;&#20107;(&#26032;&#20869;&#35379;)&#25511;&#1236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35373;&#35336;\H17\&#20316;&#37326;&#20445;&#32946;&#22290;&#22290;&#33294;&#22679;&#31689;\&#35373;&#35336;&#26360;\&#20307;&#32946;&#39208;(&#21463;&#27700;&#27133;)\&#26716;&#30010;&#25913;&#31689;&#31649;&#24037;&#20107;(&#26032;&#20869;&#35379;)&#25511;&#1236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032;&#35373;&#23567;&#23398;&#26657;&#31649;&#24037;&#20107;(&#26032;&#20869;&#35379;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716;&#30010;&#25913;&#31689;&#31354;&#35519;&#24037;&#20107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&#26481;&#38745;&#30149;&#38498;&#22806;8&#20214;\&#19971;&#23614;&#30149;&#38498;\&#19971;&#23614;HP&#35373;&#35336;&#20869;&#35379;&#2636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server\d&#65412;&#65438;&#65431;&#65394;&#65420;&#65438;\My%20Documents\&#65320;16&#8594;17&#26481;&#28023;&#36890;&#26045;&#35373;&#25913;&#33391;&#24037;&#20107;\&#35373;&#35336;&#26360;\&#24037;&#20107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server\d&#65412;&#65438;&#65431;&#65394;&#65420;&#65438;\My%20Documents\H14&#8594;15&#31689;&#22320;&#21475;&#26045;&#35373;&#25913;&#33391;&#24037;&#20107;\&#36861;&#21152;&#24037;&#20107;\&#12496;&#12522;&#12450;&#12501;&#12522;&#12540;\&#35373;&#35336;&#26360;\&#21517;&#26143;&#20869;&#35379;&#26360;&#3533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01&#24037;&#20107;\H23&#20104;&#31639;&#35201;&#27714;\09&#32207;&#21209;&#35506;\02&#37670;&#30010;&#65403;&#65394;&#65400;&#65433;&#25159;\&#35373;&#35336;&#26360;(&#25511;&#12360;&#26032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01&#24037;&#20107;\H23&#20104;&#31639;&#35201;&#27714;\09&#32207;&#21209;&#35506;\02&#37670;&#30010;&#65403;&#65394;&#65400;&#65433;&#25159;\&#26032;&#35373;&#23567;&#23398;&#26657;&#20869;&#35379;050124\&#26716;&#30010;&#25913;&#31689;&#31354;&#35519;&#24037;&#2010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01&#24037;&#20107;\H23&#20104;&#31639;&#35201;&#27714;\09&#32207;&#21209;&#35506;\02&#37670;&#30010;&#65403;&#65394;&#65400;&#65433;&#25159;\&#26032;&#35373;&#23567;&#23398;&#26657;&#20869;&#35379;050124\&#26716;&#30010;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01&#24037;&#20107;\H23&#20104;&#31639;&#35201;&#27714;\09&#32207;&#21209;&#35506;\02&#37670;&#30010;&#65403;&#65394;&#65400;&#65433;&#25159;\&#23567;&#23798;&#12496;&#12483;&#12463;&#12450;&#12483;&#12503;\&#23567;&#23798;\&#24037;&#20107;\&#65320;&#65297;&#65301;\&#22259;&#26360;&#39208;&#20154;&#12414;&#12385;&#31649;&#24037;&#20107;&#12381;&#12398;&#65298;(&#26032;&#20869;&#35379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01&#24037;&#20107;\H23&#20104;&#31639;&#35201;&#27714;\09&#32207;&#21209;&#35506;\02&#37670;&#30010;&#65403;&#65394;&#65400;&#65433;&#25159;\&#23567;&#23798;&#12496;&#12483;&#12463;&#12450;&#12483;&#12503;\&#23567;&#23798;\&#24037;&#20107;\&#65320;&#65297;&#65301;\&#20844;&#22290;&#65412;&#65394;&#65434;\&#26716;&#30010;&#25913;&#31689;&#31354;&#35519;&#24037;&#20107;(&#26032;&#20869;&#35379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01&#24037;&#20107;\H23&#20104;&#31639;&#35201;&#27714;\09&#32207;&#21209;&#35506;\02&#37670;&#30010;&#65403;&#65394;&#65400;&#65433;&#25159;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01&#24037;&#20107;\H23&#20104;&#31639;&#35201;&#27714;\09&#32207;&#21209;&#35506;\02&#37670;&#30010;&#65403;&#65394;&#65400;&#65433;&#25159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01&#24037;&#20107;\H23&#20104;&#31639;&#35201;&#27714;\09&#32207;&#21209;&#35506;\02&#37670;&#30010;&#65403;&#65394;&#65400;&#65433;&#25159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&#23567;&#23798;\&#24037;&#20107;\H&#65297;&#65304;\&#21335;&#37096;&#35519;&#29702;&#35373;&#35336;\&#26716;&#30010;&#25913;&#31689;&#31354;&#35519;&#24037;&#201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&#23567;&#23798;\&#24037;&#20107;\H&#65297;&#65304;\&#21335;&#37096;&#35519;&#29702;&#35373;&#35336;\&#26716;&#30010;&#25913;&#31689;&#31354;&#35519;&#24037;&#20107;(&#26032;&#20869;&#35379;)&#25511;&#1236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s_data\&#38738;&#12356;&#40165;\&#20869;&#35379;\&#21336;&#20385;&#21335;A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501;&#12449;&#12452;&#12523;\&#12456;&#12463;&#12475;&#12523;\&#20869;&#3537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ushie\Excel\&#20013;&#22830;&#35386;&#30274;&#26847;\USHIE%20DATA\Excel\&#40372;&#33310;&#22243;&#22320;\&#31309;&#31639;&#20849;&#36890;\&#26481;&#30149;&#26847;77-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20181;&#27096;&#26360;&#65288;&#21029;&#32025;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37324;&#30010;&#20816;&#31461;&#65400;&#31649;&#24037;&#20107;(&#26032;&#20869;&#35379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&#25511;&#123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2259;&#26360;&#39208;&#20154;&#12414;&#12385;&#31649;&#24037;&#20107;&#12381;&#12398;&#65298;(&#26032;&#20869;&#35379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32076;&#21942;&#31649;&#29702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354;&#35519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営繕経費var.B (南中、安中)"/>
      <sheetName val="H22営繕経費var.B (錦、桜）"/>
      <sheetName val="H22営繕経費var.B (錦、桜）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予算区分"/>
      <sheetName val="表紙"/>
      <sheetName val="経費"/>
      <sheetName val="A内訳"/>
      <sheetName val="A1機器"/>
      <sheetName val="A1)代"/>
      <sheetName val="A2配管"/>
      <sheetName val="A2)代"/>
      <sheetName val="A3計装"/>
      <sheetName val="A3)代"/>
      <sheetName val="A4換気"/>
      <sheetName val="A4)代"/>
      <sheetName val="A5ﾀﾞｸﾄ"/>
      <sheetName val="A5)代"/>
      <sheetName val="A6撤去"/>
      <sheetName val="B内訳"/>
      <sheetName val="Ba機(児"/>
      <sheetName val="Ba代"/>
      <sheetName val="Bb管 (児"/>
      <sheetName val="Bb代1"/>
      <sheetName val="Bｃ計(児"/>
      <sheetName val="Bｃ)代"/>
      <sheetName val="B他内訳"/>
      <sheetName val="B2a換気"/>
      <sheetName val="B2a代"/>
      <sheetName val="B2b撤去"/>
      <sheetName val="B2b代"/>
      <sheetName val="代価表"/>
      <sheetName val="代価表(撤"/>
      <sheetName val="見)空調"/>
      <sheetName val="見)換気"/>
      <sheetName val="見)ﾌｰﾄﾞ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①屋外給水"/>
      <sheetName val="見比水槽"/>
      <sheetName val="見比ポ"/>
      <sheetName val="外給)代価"/>
      <sheetName val="②屋内給水"/>
      <sheetName val="内給)代価"/>
      <sheetName val="③屋外排水"/>
      <sheetName val="桝)代"/>
      <sheetName val="外排)代価"/>
      <sheetName val="④屋内排水"/>
      <sheetName val="内排)代価"/>
      <sheetName val="⑤湯"/>
      <sheetName val="見比５号"/>
      <sheetName val="湯)代価"/>
      <sheetName val="⑥衛"/>
      <sheetName val="衛)代価"/>
      <sheetName val="見比衛生"/>
      <sheetName val="⑦火"/>
      <sheetName val="代価表 "/>
      <sheetName val="見比(ポ"/>
      <sheetName val="見(火"/>
      <sheetName val="火)代"/>
      <sheetName val="⑧ｶﾞｽ"/>
      <sheetName val="⑨ﾒｰﾀｰ"/>
      <sheetName val="見(ﾒｰﾀ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科目"/>
      <sheetName val="細目"/>
      <sheetName val="見積比較"/>
      <sheetName val="二次製品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（甲） "/>
      <sheetName val="設計書（乙） "/>
      <sheetName val="工事概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名星解体　計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庁舎"/>
      <sheetName val="西会館"/>
      <sheetName val="斎苑"/>
      <sheetName val="安保"/>
      <sheetName val="南保"/>
      <sheetName val="西保"/>
      <sheetName val="和保"/>
      <sheetName val="二保"/>
      <sheetName val="保ｾ"/>
      <sheetName val="資ｾ"/>
      <sheetName val="ﾘｻｲｸﾙ"/>
      <sheetName val="ﾌﾟﾗﾝﾄ"/>
      <sheetName val="ｸﾘｾ"/>
      <sheetName val="中部小"/>
      <sheetName val="南部小"/>
      <sheetName val="17西部小"/>
      <sheetName val="18東部小"/>
      <sheetName val="19北部小"/>
      <sheetName val="20錦町"/>
      <sheetName val="21高棚"/>
      <sheetName val="22明和"/>
      <sheetName val="23志貴"/>
      <sheetName val="24桜井"/>
      <sheetName val="25作野"/>
      <sheetName val="26祥南"/>
      <sheetName val="27丈山"/>
      <sheetName val="28二"/>
      <sheetName val="29里"/>
      <sheetName val="30桜町"/>
      <sheetName val="31桜林"/>
      <sheetName val="32新田"/>
      <sheetName val="33今池"/>
      <sheetName val="34三安"/>
      <sheetName val="35梨"/>
      <sheetName val="36南中"/>
      <sheetName val="37北中"/>
      <sheetName val="38明中"/>
      <sheetName val="39西中"/>
      <sheetName val="40桜中"/>
      <sheetName val="41東山"/>
      <sheetName val="42安中"/>
      <sheetName val="43篠目"/>
      <sheetName val="44教ｾ"/>
      <sheetName val="45北調"/>
      <sheetName val="46南調"/>
      <sheetName val="47中調"/>
      <sheetName val="48市会"/>
      <sheetName val="49文ｾ"/>
      <sheetName val="50桜公"/>
      <sheetName val="51北公"/>
      <sheetName val="52西公"/>
      <sheetName val="53作公"/>
      <sheetName val="54東公"/>
      <sheetName val="55南公"/>
      <sheetName val="56二公"/>
      <sheetName val="57中公"/>
      <sheetName val="58昭公"/>
      <sheetName val="59青"/>
      <sheetName val="60体"/>
      <sheetName val="61野"/>
      <sheetName val="62和運"/>
      <sheetName val="63図"/>
      <sheetName val="合計"/>
      <sheetName val="経費"/>
      <sheetName val="高額機器"/>
      <sheetName val="内訳1"/>
      <sheetName val="内訳1 (2)"/>
      <sheetName val="元設計書"/>
      <sheetName val="代価表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高圧施設ﾘｽﾄ"/>
      <sheetName val="高圧施設ﾘｽﾄ（負荷率≦20%"/>
      <sheetName val="対象施設"/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庁舎"/>
      <sheetName val="西会館"/>
      <sheetName val="斎苑"/>
      <sheetName val="安保"/>
      <sheetName val="南保"/>
      <sheetName val="西保"/>
      <sheetName val="和保"/>
      <sheetName val="二保"/>
      <sheetName val="保ｾ"/>
      <sheetName val="資ｾ"/>
      <sheetName val="ﾘｻｲｸﾙ"/>
      <sheetName val="ﾌﾟﾗﾝﾄ"/>
      <sheetName val="ｸﾘｾ"/>
      <sheetName val="中部小"/>
      <sheetName val="南部小"/>
      <sheetName val="17西部小"/>
      <sheetName val="18東部小"/>
      <sheetName val="19北部小"/>
      <sheetName val="20錦町"/>
      <sheetName val="21高棚"/>
      <sheetName val="22明和"/>
      <sheetName val="23志貴"/>
      <sheetName val="24桜井"/>
      <sheetName val="25作野"/>
      <sheetName val="26祥南"/>
      <sheetName val="27丈山"/>
      <sheetName val="28二"/>
      <sheetName val="29里"/>
      <sheetName val="30桜町"/>
      <sheetName val="31桜林"/>
      <sheetName val="32新田"/>
      <sheetName val="33今池"/>
      <sheetName val="34三安"/>
      <sheetName val="35梨"/>
      <sheetName val="36南中"/>
      <sheetName val="37北中"/>
      <sheetName val="38明中"/>
      <sheetName val="39西中"/>
      <sheetName val="40桜中"/>
      <sheetName val="41東山"/>
      <sheetName val="42安中"/>
      <sheetName val="43篠目"/>
      <sheetName val="44教ｾ"/>
      <sheetName val="45北調"/>
      <sheetName val="46南調"/>
      <sheetName val="47中調"/>
      <sheetName val="48市会"/>
      <sheetName val="49文ｾ"/>
      <sheetName val="50桜公"/>
      <sheetName val="51北公"/>
      <sheetName val="52西公"/>
      <sheetName val="53作公"/>
      <sheetName val="54東公"/>
      <sheetName val="55南公"/>
      <sheetName val="56二公"/>
      <sheetName val="57中公"/>
      <sheetName val="58昭公"/>
      <sheetName val="59青"/>
      <sheetName val="60体"/>
      <sheetName val="61野"/>
      <sheetName val="62和運"/>
      <sheetName val="63図"/>
      <sheetName val="書式"/>
      <sheetName val="機器"/>
      <sheetName val="吹出ダンパ"/>
      <sheetName val="設定"/>
      <sheetName val="配管保温塗装"/>
      <sheetName val="VE"/>
      <sheetName val="ダクト保温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追加工事"/>
      <sheetName val="特定工事"/>
      <sheetName val="減額算出"/>
      <sheetName val="特定材料"/>
      <sheetName val="総合仮設単独"/>
      <sheetName val="総合仮設追加"/>
      <sheetName val="諸経費単独"/>
      <sheetName val="諸経費追加"/>
      <sheetName val="諸経費単特"/>
      <sheetName val="諸経費追特"/>
      <sheetName val="基準額"/>
      <sheetName val="費率"/>
    </sheetNames>
    <sheetDataSet>
      <sheetData sheetId="2">
        <row r="18">
          <cell r="I18" t="e">
            <v>#REF!</v>
          </cell>
        </row>
        <row r="20">
          <cell r="I20" t="e">
            <v>#REF!</v>
          </cell>
        </row>
      </sheetData>
      <sheetData sheetId="3">
        <row r="26">
          <cell r="I26">
            <v>5651785</v>
          </cell>
        </row>
        <row r="55">
          <cell r="I55">
            <v>7096890</v>
          </cell>
        </row>
      </sheetData>
      <sheetData sheetId="12">
        <row r="8">
          <cell r="D8">
            <v>3000000</v>
          </cell>
          <cell r="E8" t="str">
            <v>未満</v>
          </cell>
          <cell r="F8">
            <v>4.05</v>
          </cell>
          <cell r="J8">
            <v>1000000</v>
          </cell>
          <cell r="K8" t="str">
            <v>未満</v>
          </cell>
          <cell r="L8">
            <v>4.92</v>
          </cell>
        </row>
        <row r="9">
          <cell r="B9">
            <v>3000000</v>
          </cell>
          <cell r="C9" t="str">
            <v>以上</v>
          </cell>
          <cell r="D9">
            <v>4000000</v>
          </cell>
          <cell r="E9" t="str">
            <v>未満</v>
          </cell>
          <cell r="F9">
            <v>4.01</v>
          </cell>
          <cell r="H9">
            <v>1000000</v>
          </cell>
          <cell r="I9" t="str">
            <v>以上</v>
          </cell>
          <cell r="J9">
            <v>2000000</v>
          </cell>
          <cell r="K9" t="str">
            <v>未満</v>
          </cell>
          <cell r="L9">
            <v>4.46</v>
          </cell>
        </row>
        <row r="10">
          <cell r="B10">
            <v>4000000</v>
          </cell>
          <cell r="C10" t="str">
            <v>以上</v>
          </cell>
          <cell r="D10">
            <v>5000000</v>
          </cell>
          <cell r="E10" t="str">
            <v>未満</v>
          </cell>
          <cell r="F10">
            <v>3.98</v>
          </cell>
          <cell r="H10">
            <v>2000000</v>
          </cell>
          <cell r="I10" t="str">
            <v>以上</v>
          </cell>
          <cell r="J10">
            <v>3000000</v>
          </cell>
          <cell r="K10" t="str">
            <v>未満</v>
          </cell>
          <cell r="L10">
            <v>4.21</v>
          </cell>
        </row>
        <row r="11">
          <cell r="B11">
            <v>5000000</v>
          </cell>
          <cell r="C11" t="str">
            <v>以上</v>
          </cell>
          <cell r="D11">
            <v>6000000</v>
          </cell>
          <cell r="E11" t="str">
            <v>未満</v>
          </cell>
          <cell r="F11">
            <v>3.96</v>
          </cell>
          <cell r="H11">
            <v>3000000</v>
          </cell>
          <cell r="I11" t="str">
            <v>以上</v>
          </cell>
          <cell r="J11">
            <v>4000000</v>
          </cell>
          <cell r="K11" t="str">
            <v>未満</v>
          </cell>
          <cell r="L11">
            <v>4.04</v>
          </cell>
        </row>
        <row r="12">
          <cell r="B12">
            <v>6000000</v>
          </cell>
          <cell r="C12" t="str">
            <v>以上</v>
          </cell>
          <cell r="D12">
            <v>7000000</v>
          </cell>
          <cell r="E12" t="str">
            <v>未満</v>
          </cell>
          <cell r="F12">
            <v>3.94</v>
          </cell>
          <cell r="H12">
            <v>4000000</v>
          </cell>
          <cell r="I12" t="str">
            <v>以上</v>
          </cell>
          <cell r="J12">
            <v>5000000</v>
          </cell>
          <cell r="K12" t="str">
            <v>未満</v>
          </cell>
          <cell r="L12">
            <v>3.91</v>
          </cell>
        </row>
        <row r="13">
          <cell r="B13">
            <v>7000000</v>
          </cell>
          <cell r="C13" t="str">
            <v>以上</v>
          </cell>
          <cell r="D13">
            <v>8000000</v>
          </cell>
          <cell r="E13" t="str">
            <v>未満</v>
          </cell>
          <cell r="F13">
            <v>3.92</v>
          </cell>
          <cell r="H13">
            <v>5000000</v>
          </cell>
          <cell r="I13" t="str">
            <v>以上</v>
          </cell>
          <cell r="J13">
            <v>6000000</v>
          </cell>
          <cell r="K13" t="str">
            <v>未満</v>
          </cell>
          <cell r="L13">
            <v>3.81</v>
          </cell>
        </row>
        <row r="14">
          <cell r="B14">
            <v>8000000</v>
          </cell>
          <cell r="C14" t="str">
            <v>以上</v>
          </cell>
          <cell r="D14">
            <v>9000000</v>
          </cell>
          <cell r="E14" t="str">
            <v>未満</v>
          </cell>
          <cell r="F14">
            <v>3.91</v>
          </cell>
          <cell r="H14">
            <v>6000000</v>
          </cell>
          <cell r="I14" t="str">
            <v>以上</v>
          </cell>
          <cell r="J14">
            <v>7000000</v>
          </cell>
          <cell r="K14" t="str">
            <v>未満</v>
          </cell>
          <cell r="L14">
            <v>3.73</v>
          </cell>
        </row>
        <row r="15">
          <cell r="B15">
            <v>9000000</v>
          </cell>
          <cell r="C15" t="str">
            <v>以上</v>
          </cell>
          <cell r="D15">
            <v>10000000</v>
          </cell>
          <cell r="E15" t="str">
            <v>未満</v>
          </cell>
          <cell r="F15">
            <v>3.89</v>
          </cell>
          <cell r="H15">
            <v>7000000</v>
          </cell>
          <cell r="I15" t="str">
            <v>以上</v>
          </cell>
          <cell r="J15">
            <v>8000000</v>
          </cell>
          <cell r="K15" t="str">
            <v>未満</v>
          </cell>
          <cell r="L15">
            <v>3.66</v>
          </cell>
        </row>
        <row r="16">
          <cell r="B16">
            <v>10000000</v>
          </cell>
          <cell r="C16" t="str">
            <v>以上</v>
          </cell>
          <cell r="D16">
            <v>12000000</v>
          </cell>
          <cell r="E16" t="str">
            <v>未満</v>
          </cell>
          <cell r="F16">
            <v>3.87</v>
          </cell>
          <cell r="H16">
            <v>8000000</v>
          </cell>
          <cell r="I16" t="str">
            <v>以上</v>
          </cell>
          <cell r="J16">
            <v>9000000</v>
          </cell>
          <cell r="K16" t="str">
            <v>未満</v>
          </cell>
          <cell r="L16">
            <v>3.6</v>
          </cell>
        </row>
        <row r="17">
          <cell r="B17">
            <v>12000000</v>
          </cell>
          <cell r="C17" t="str">
            <v>以上</v>
          </cell>
          <cell r="D17">
            <v>14000000</v>
          </cell>
          <cell r="E17" t="str">
            <v>未満</v>
          </cell>
          <cell r="F17">
            <v>3.85</v>
          </cell>
          <cell r="H17">
            <v>9000000</v>
          </cell>
          <cell r="I17" t="str">
            <v>以上</v>
          </cell>
          <cell r="J17">
            <v>10000000</v>
          </cell>
          <cell r="K17" t="str">
            <v>未満</v>
          </cell>
          <cell r="L17">
            <v>3.54</v>
          </cell>
        </row>
        <row r="18">
          <cell r="B18">
            <v>14000000</v>
          </cell>
          <cell r="C18" t="str">
            <v>以上</v>
          </cell>
          <cell r="D18">
            <v>16000000</v>
          </cell>
          <cell r="E18" t="str">
            <v>未満</v>
          </cell>
          <cell r="F18">
            <v>3.84</v>
          </cell>
          <cell r="H18">
            <v>10000000</v>
          </cell>
          <cell r="I18" t="str">
            <v>以上</v>
          </cell>
          <cell r="J18">
            <v>12000000</v>
          </cell>
          <cell r="K18" t="str">
            <v>未満</v>
          </cell>
          <cell r="L18">
            <v>3.45</v>
          </cell>
        </row>
        <row r="19">
          <cell r="B19">
            <v>16000000</v>
          </cell>
          <cell r="C19" t="str">
            <v>以上</v>
          </cell>
          <cell r="D19">
            <v>18000000</v>
          </cell>
          <cell r="E19" t="str">
            <v>未満</v>
          </cell>
          <cell r="F19">
            <v>3.82</v>
          </cell>
          <cell r="H19">
            <v>12000000</v>
          </cell>
          <cell r="I19" t="str">
            <v>以上</v>
          </cell>
          <cell r="J19">
            <v>14000000</v>
          </cell>
          <cell r="K19" t="str">
            <v>未満</v>
          </cell>
          <cell r="L19">
            <v>3.38</v>
          </cell>
        </row>
        <row r="20">
          <cell r="B20">
            <v>18000000</v>
          </cell>
          <cell r="C20" t="str">
            <v>以上</v>
          </cell>
          <cell r="D20">
            <v>20000000</v>
          </cell>
          <cell r="E20" t="str">
            <v>未満</v>
          </cell>
          <cell r="F20">
            <v>3.81</v>
          </cell>
          <cell r="H20">
            <v>14000000</v>
          </cell>
          <cell r="I20" t="str">
            <v>以上</v>
          </cell>
          <cell r="J20">
            <v>16000000</v>
          </cell>
          <cell r="K20" t="str">
            <v>未満</v>
          </cell>
          <cell r="L20">
            <v>3.31</v>
          </cell>
        </row>
        <row r="21">
          <cell r="B21">
            <v>20000000</v>
          </cell>
          <cell r="C21" t="str">
            <v>以上</v>
          </cell>
          <cell r="D21">
            <v>22000000</v>
          </cell>
          <cell r="E21" t="str">
            <v>未満</v>
          </cell>
          <cell r="F21">
            <v>3.8</v>
          </cell>
          <cell r="H21">
            <v>16000000</v>
          </cell>
          <cell r="I21" t="str">
            <v>以上</v>
          </cell>
          <cell r="J21">
            <v>18000000</v>
          </cell>
          <cell r="K21" t="str">
            <v>未満</v>
          </cell>
          <cell r="L21">
            <v>3.26</v>
          </cell>
        </row>
        <row r="22">
          <cell r="B22">
            <v>22000000</v>
          </cell>
          <cell r="C22" t="str">
            <v>以上</v>
          </cell>
          <cell r="D22">
            <v>24000000</v>
          </cell>
          <cell r="E22" t="str">
            <v>未満</v>
          </cell>
          <cell r="F22">
            <v>3.79</v>
          </cell>
          <cell r="H22">
            <v>18000000</v>
          </cell>
          <cell r="I22" t="str">
            <v>以上</v>
          </cell>
          <cell r="J22">
            <v>20000000</v>
          </cell>
          <cell r="K22" t="str">
            <v>未満</v>
          </cell>
          <cell r="L22">
            <v>3.21</v>
          </cell>
        </row>
        <row r="23">
          <cell r="B23">
            <v>24000000</v>
          </cell>
          <cell r="C23" t="str">
            <v>以上</v>
          </cell>
          <cell r="D23">
            <v>26000000</v>
          </cell>
          <cell r="E23" t="str">
            <v>未満</v>
          </cell>
          <cell r="F23">
            <v>3.78</v>
          </cell>
          <cell r="H23">
            <v>20000000</v>
          </cell>
          <cell r="I23" t="str">
            <v>以上</v>
          </cell>
          <cell r="J23">
            <v>22000000</v>
          </cell>
          <cell r="K23" t="str">
            <v>未満</v>
          </cell>
          <cell r="L23">
            <v>3.17</v>
          </cell>
        </row>
        <row r="24">
          <cell r="B24">
            <v>26000000</v>
          </cell>
          <cell r="C24" t="str">
            <v>以上</v>
          </cell>
          <cell r="D24">
            <v>28000000</v>
          </cell>
          <cell r="E24" t="str">
            <v>未満</v>
          </cell>
          <cell r="F24">
            <v>3.77</v>
          </cell>
          <cell r="H24">
            <v>22000000</v>
          </cell>
          <cell r="I24" t="str">
            <v>以上</v>
          </cell>
          <cell r="J24">
            <v>24000000</v>
          </cell>
          <cell r="K24" t="str">
            <v>未満</v>
          </cell>
          <cell r="L24">
            <v>3.13</v>
          </cell>
        </row>
        <row r="25">
          <cell r="B25">
            <v>28000000</v>
          </cell>
          <cell r="C25" t="str">
            <v>以上</v>
          </cell>
          <cell r="D25">
            <v>30000000</v>
          </cell>
          <cell r="E25" t="str">
            <v>未満</v>
          </cell>
          <cell r="F25">
            <v>3.76</v>
          </cell>
          <cell r="H25">
            <v>24000000</v>
          </cell>
          <cell r="I25" t="str">
            <v>以上</v>
          </cell>
          <cell r="J25">
            <v>26000000</v>
          </cell>
          <cell r="K25" t="str">
            <v>未満</v>
          </cell>
          <cell r="L25">
            <v>3.09</v>
          </cell>
        </row>
        <row r="26">
          <cell r="B26">
            <v>30000000</v>
          </cell>
          <cell r="C26" t="str">
            <v>以上</v>
          </cell>
          <cell r="D26">
            <v>35000000</v>
          </cell>
          <cell r="E26" t="str">
            <v>未満</v>
          </cell>
          <cell r="F26">
            <v>3.74</v>
          </cell>
          <cell r="H26">
            <v>26000000</v>
          </cell>
          <cell r="I26" t="str">
            <v>以上</v>
          </cell>
          <cell r="J26">
            <v>28000000</v>
          </cell>
          <cell r="K26" t="str">
            <v>未満</v>
          </cell>
          <cell r="L26">
            <v>3.06</v>
          </cell>
        </row>
        <row r="27">
          <cell r="B27">
            <v>35000000</v>
          </cell>
          <cell r="C27" t="str">
            <v>以上</v>
          </cell>
          <cell r="D27">
            <v>40000000</v>
          </cell>
          <cell r="E27" t="str">
            <v>未満</v>
          </cell>
          <cell r="F27">
            <v>3.72</v>
          </cell>
          <cell r="H27">
            <v>28000000</v>
          </cell>
          <cell r="I27" t="str">
            <v>以上</v>
          </cell>
          <cell r="J27">
            <v>30000000</v>
          </cell>
          <cell r="K27" t="str">
            <v>未満</v>
          </cell>
          <cell r="L27">
            <v>3.03</v>
          </cell>
        </row>
        <row r="28">
          <cell r="B28">
            <v>40000000</v>
          </cell>
          <cell r="C28" t="str">
            <v>以上</v>
          </cell>
          <cell r="D28">
            <v>45000000</v>
          </cell>
          <cell r="E28" t="str">
            <v>未満</v>
          </cell>
          <cell r="F28">
            <v>3.71</v>
          </cell>
          <cell r="H28">
            <v>30000000</v>
          </cell>
          <cell r="I28" t="str">
            <v>以上</v>
          </cell>
          <cell r="J28">
            <v>35000000</v>
          </cell>
          <cell r="K28" t="str">
            <v>未満</v>
          </cell>
          <cell r="L28">
            <v>2.96</v>
          </cell>
        </row>
        <row r="29">
          <cell r="B29">
            <v>45000000</v>
          </cell>
          <cell r="C29" t="str">
            <v>以上</v>
          </cell>
          <cell r="D29">
            <v>50000000</v>
          </cell>
          <cell r="E29" t="str">
            <v>未満</v>
          </cell>
          <cell r="F29">
            <v>3.7</v>
          </cell>
          <cell r="H29">
            <v>35000000</v>
          </cell>
          <cell r="I29" t="str">
            <v>以上</v>
          </cell>
          <cell r="J29">
            <v>40000000</v>
          </cell>
          <cell r="K29" t="str">
            <v>未満</v>
          </cell>
          <cell r="L29">
            <v>2.91</v>
          </cell>
        </row>
        <row r="30">
          <cell r="B30">
            <v>50000000</v>
          </cell>
          <cell r="C30" t="str">
            <v>以上</v>
          </cell>
          <cell r="D30">
            <v>55000000</v>
          </cell>
          <cell r="E30" t="str">
            <v>未満</v>
          </cell>
          <cell r="F30">
            <v>3.69</v>
          </cell>
          <cell r="H30">
            <v>40000000</v>
          </cell>
          <cell r="I30" t="str">
            <v>以上</v>
          </cell>
          <cell r="J30">
            <v>45000000</v>
          </cell>
          <cell r="K30" t="str">
            <v>未満</v>
          </cell>
          <cell r="L30">
            <v>2.86</v>
          </cell>
        </row>
        <row r="31">
          <cell r="B31">
            <v>55000000</v>
          </cell>
          <cell r="C31" t="str">
            <v>以上</v>
          </cell>
          <cell r="D31">
            <v>60000000</v>
          </cell>
          <cell r="E31" t="str">
            <v>未満</v>
          </cell>
          <cell r="F31">
            <v>3.68</v>
          </cell>
          <cell r="H31">
            <v>45000000</v>
          </cell>
          <cell r="I31" t="str">
            <v>以上</v>
          </cell>
          <cell r="J31">
            <v>50000000</v>
          </cell>
          <cell r="K31" t="str">
            <v>未満</v>
          </cell>
          <cell r="L31">
            <v>2.82</v>
          </cell>
        </row>
        <row r="32">
          <cell r="B32">
            <v>60000000</v>
          </cell>
          <cell r="C32" t="str">
            <v>以上</v>
          </cell>
          <cell r="D32">
            <v>65000000</v>
          </cell>
          <cell r="E32" t="str">
            <v>未満</v>
          </cell>
          <cell r="F32">
            <v>3.67</v>
          </cell>
          <cell r="H32">
            <v>50000000</v>
          </cell>
          <cell r="I32" t="str">
            <v>以上</v>
          </cell>
          <cell r="J32">
            <v>55000000</v>
          </cell>
          <cell r="K32" t="str">
            <v>未満</v>
          </cell>
          <cell r="L32">
            <v>2.78</v>
          </cell>
        </row>
        <row r="33">
          <cell r="B33">
            <v>65000000</v>
          </cell>
          <cell r="C33" t="str">
            <v>以上</v>
          </cell>
          <cell r="D33">
            <v>70000000</v>
          </cell>
          <cell r="E33" t="str">
            <v>未満</v>
          </cell>
          <cell r="F33">
            <v>3.66</v>
          </cell>
          <cell r="H33">
            <v>55000000</v>
          </cell>
          <cell r="I33" t="str">
            <v>以上</v>
          </cell>
          <cell r="J33">
            <v>60000000</v>
          </cell>
          <cell r="K33" t="str">
            <v>未満</v>
          </cell>
          <cell r="L33">
            <v>2.74</v>
          </cell>
        </row>
        <row r="34">
          <cell r="B34">
            <v>70000000</v>
          </cell>
          <cell r="C34" t="str">
            <v>以上</v>
          </cell>
          <cell r="D34">
            <v>75000000</v>
          </cell>
          <cell r="E34" t="str">
            <v>未満</v>
          </cell>
          <cell r="F34">
            <v>3.65</v>
          </cell>
          <cell r="H34">
            <v>60000000</v>
          </cell>
          <cell r="I34" t="str">
            <v>以上</v>
          </cell>
          <cell r="J34">
            <v>65000000</v>
          </cell>
          <cell r="K34" t="str">
            <v>未満</v>
          </cell>
          <cell r="L34">
            <v>2.71</v>
          </cell>
        </row>
        <row r="35">
          <cell r="B35">
            <v>75000000</v>
          </cell>
          <cell r="C35" t="str">
            <v>以上</v>
          </cell>
          <cell r="D35">
            <v>80000000</v>
          </cell>
          <cell r="E35" t="str">
            <v>未満</v>
          </cell>
          <cell r="F35">
            <v>3.64</v>
          </cell>
          <cell r="H35">
            <v>65000000</v>
          </cell>
          <cell r="I35" t="str">
            <v>以上</v>
          </cell>
          <cell r="J35">
            <v>70000000</v>
          </cell>
          <cell r="K35" t="str">
            <v>未満</v>
          </cell>
          <cell r="L35">
            <v>2.68</v>
          </cell>
        </row>
        <row r="36">
          <cell r="B36">
            <v>80000000</v>
          </cell>
          <cell r="C36" t="str">
            <v>以上</v>
          </cell>
          <cell r="D36">
            <v>85000000</v>
          </cell>
          <cell r="E36" t="str">
            <v>未満</v>
          </cell>
          <cell r="F36">
            <v>3.63</v>
          </cell>
          <cell r="H36">
            <v>70000000</v>
          </cell>
          <cell r="I36" t="str">
            <v>以上</v>
          </cell>
          <cell r="J36">
            <v>75000000</v>
          </cell>
          <cell r="K36" t="str">
            <v>未満</v>
          </cell>
          <cell r="L36">
            <v>2.66</v>
          </cell>
        </row>
        <row r="37">
          <cell r="B37">
            <v>85000000</v>
          </cell>
          <cell r="C37" t="str">
            <v>以上</v>
          </cell>
          <cell r="D37">
            <v>90000000</v>
          </cell>
          <cell r="E37" t="str">
            <v>未満</v>
          </cell>
          <cell r="F37">
            <v>3.63</v>
          </cell>
          <cell r="H37">
            <v>75000000</v>
          </cell>
          <cell r="I37" t="str">
            <v>以上</v>
          </cell>
          <cell r="J37">
            <v>80000000</v>
          </cell>
          <cell r="K37" t="str">
            <v>未満</v>
          </cell>
          <cell r="L37">
            <v>2.63</v>
          </cell>
        </row>
        <row r="38">
          <cell r="B38">
            <v>90000000</v>
          </cell>
          <cell r="C38" t="str">
            <v>以上</v>
          </cell>
          <cell r="D38">
            <v>95000000</v>
          </cell>
          <cell r="E38" t="str">
            <v>未満</v>
          </cell>
          <cell r="F38">
            <v>3.62</v>
          </cell>
          <cell r="H38">
            <v>80000000</v>
          </cell>
          <cell r="I38" t="str">
            <v>以上</v>
          </cell>
          <cell r="J38">
            <v>85000000</v>
          </cell>
          <cell r="K38" t="str">
            <v>未満</v>
          </cell>
          <cell r="L38">
            <v>2.61</v>
          </cell>
        </row>
        <row r="39">
          <cell r="B39">
            <v>95000000</v>
          </cell>
          <cell r="C39" t="str">
            <v>以上</v>
          </cell>
          <cell r="D39">
            <v>100000000</v>
          </cell>
          <cell r="E39" t="str">
            <v>未満</v>
          </cell>
          <cell r="F39">
            <v>3.62</v>
          </cell>
          <cell r="H39">
            <v>85000000</v>
          </cell>
          <cell r="I39" t="str">
            <v>以上</v>
          </cell>
          <cell r="J39">
            <v>90000000</v>
          </cell>
          <cell r="K39" t="str">
            <v>未満</v>
          </cell>
          <cell r="L39">
            <v>2.59</v>
          </cell>
        </row>
        <row r="40">
          <cell r="B40">
            <v>100000000</v>
          </cell>
          <cell r="C40" t="str">
            <v>以上</v>
          </cell>
          <cell r="D40">
            <v>120000000</v>
          </cell>
          <cell r="E40" t="str">
            <v>未満</v>
          </cell>
          <cell r="F40">
            <v>3.59</v>
          </cell>
          <cell r="H40">
            <v>90000000</v>
          </cell>
          <cell r="I40" t="str">
            <v>以上</v>
          </cell>
          <cell r="J40">
            <v>95000000</v>
          </cell>
          <cell r="K40" t="str">
            <v>未満</v>
          </cell>
          <cell r="L40">
            <v>2.57</v>
          </cell>
        </row>
        <row r="41">
          <cell r="B41">
            <v>120000000</v>
          </cell>
          <cell r="C41" t="str">
            <v>以上</v>
          </cell>
          <cell r="D41">
            <v>140000000</v>
          </cell>
          <cell r="E41" t="str">
            <v>未満</v>
          </cell>
          <cell r="F41">
            <v>3.58</v>
          </cell>
          <cell r="H41">
            <v>95000000</v>
          </cell>
          <cell r="I41" t="str">
            <v>以上</v>
          </cell>
          <cell r="J41">
            <v>100000000</v>
          </cell>
          <cell r="K41" t="str">
            <v>未満</v>
          </cell>
          <cell r="L41">
            <v>2.55</v>
          </cell>
        </row>
        <row r="42">
          <cell r="B42">
            <v>140000000</v>
          </cell>
          <cell r="C42" t="str">
            <v>以上</v>
          </cell>
          <cell r="D42">
            <v>160000000</v>
          </cell>
          <cell r="E42" t="str">
            <v>未満</v>
          </cell>
          <cell r="F42">
            <v>3.56</v>
          </cell>
          <cell r="H42">
            <v>100000000</v>
          </cell>
          <cell r="I42" t="str">
            <v>以上</v>
          </cell>
          <cell r="J42">
            <v>120000000</v>
          </cell>
          <cell r="K42" t="str">
            <v>未満</v>
          </cell>
          <cell r="L42">
            <v>2.49</v>
          </cell>
        </row>
        <row r="43">
          <cell r="B43">
            <v>160000000</v>
          </cell>
          <cell r="C43" t="str">
            <v>以上</v>
          </cell>
          <cell r="D43">
            <v>180000000</v>
          </cell>
          <cell r="E43" t="str">
            <v>未満</v>
          </cell>
          <cell r="F43">
            <v>3.55</v>
          </cell>
          <cell r="H43">
            <v>120000000</v>
          </cell>
          <cell r="I43" t="str">
            <v>以上</v>
          </cell>
          <cell r="J43">
            <v>140000000</v>
          </cell>
          <cell r="K43" t="str">
            <v>未満</v>
          </cell>
          <cell r="L43">
            <v>2.43</v>
          </cell>
        </row>
        <row r="44">
          <cell r="B44">
            <v>180000000</v>
          </cell>
          <cell r="C44" t="str">
            <v>以上</v>
          </cell>
          <cell r="D44">
            <v>200000000</v>
          </cell>
          <cell r="E44" t="str">
            <v>未満</v>
          </cell>
          <cell r="F44">
            <v>3.53</v>
          </cell>
          <cell r="H44">
            <v>140000000</v>
          </cell>
          <cell r="I44" t="str">
            <v>以上</v>
          </cell>
          <cell r="J44">
            <v>160000000</v>
          </cell>
          <cell r="K44" t="str">
            <v>未満</v>
          </cell>
          <cell r="L44">
            <v>2.39</v>
          </cell>
        </row>
        <row r="45">
          <cell r="B45">
            <v>200000000</v>
          </cell>
          <cell r="C45" t="str">
            <v>以上</v>
          </cell>
          <cell r="D45">
            <v>220000000</v>
          </cell>
          <cell r="E45" t="str">
            <v>未満</v>
          </cell>
          <cell r="F45">
            <v>3.52</v>
          </cell>
          <cell r="H45">
            <v>160000000</v>
          </cell>
          <cell r="I45" t="str">
            <v>以上</v>
          </cell>
          <cell r="J45">
            <v>180000000</v>
          </cell>
          <cell r="K45" t="str">
            <v>未満</v>
          </cell>
          <cell r="L45">
            <v>2.35</v>
          </cell>
        </row>
        <row r="46">
          <cell r="B46">
            <v>220000000</v>
          </cell>
          <cell r="C46" t="str">
            <v>以上</v>
          </cell>
          <cell r="D46">
            <v>240000000</v>
          </cell>
          <cell r="E46" t="str">
            <v>未満</v>
          </cell>
          <cell r="F46">
            <v>3.51</v>
          </cell>
          <cell r="H46">
            <v>180000000</v>
          </cell>
          <cell r="I46" t="str">
            <v>以上</v>
          </cell>
          <cell r="J46">
            <v>200000000</v>
          </cell>
          <cell r="K46" t="str">
            <v>未満</v>
          </cell>
          <cell r="L46">
            <v>2.31</v>
          </cell>
        </row>
        <row r="47">
          <cell r="B47">
            <v>240000000</v>
          </cell>
          <cell r="C47" t="str">
            <v>以上</v>
          </cell>
          <cell r="D47">
            <v>260000000</v>
          </cell>
          <cell r="E47" t="str">
            <v>未満</v>
          </cell>
          <cell r="F47">
            <v>3.51</v>
          </cell>
          <cell r="H47">
            <v>200000000</v>
          </cell>
          <cell r="I47" t="str">
            <v>以上</v>
          </cell>
          <cell r="L47">
            <v>2.28</v>
          </cell>
        </row>
        <row r="48">
          <cell r="B48">
            <v>260000000</v>
          </cell>
          <cell r="C48" t="str">
            <v>以上</v>
          </cell>
          <cell r="D48">
            <v>280000000</v>
          </cell>
          <cell r="E48" t="str">
            <v>未満</v>
          </cell>
          <cell r="F48">
            <v>3.5</v>
          </cell>
        </row>
        <row r="49">
          <cell r="B49">
            <v>280000000</v>
          </cell>
          <cell r="C49" t="str">
            <v>以上</v>
          </cell>
          <cell r="D49">
            <v>300000000</v>
          </cell>
          <cell r="E49" t="str">
            <v>未満</v>
          </cell>
          <cell r="F49">
            <v>3.49</v>
          </cell>
        </row>
        <row r="50">
          <cell r="B50">
            <v>300000000</v>
          </cell>
          <cell r="C50" t="str">
            <v>以上</v>
          </cell>
          <cell r="D50">
            <v>350000000</v>
          </cell>
          <cell r="E50" t="str">
            <v>未満</v>
          </cell>
          <cell r="F50">
            <v>3.47</v>
          </cell>
        </row>
        <row r="51">
          <cell r="B51">
            <v>350000000</v>
          </cell>
          <cell r="C51" t="str">
            <v>以上</v>
          </cell>
          <cell r="D51">
            <v>400000000</v>
          </cell>
          <cell r="E51" t="str">
            <v>未満</v>
          </cell>
          <cell r="F51">
            <v>3.46</v>
          </cell>
        </row>
        <row r="52">
          <cell r="B52">
            <v>400000000</v>
          </cell>
          <cell r="C52" t="str">
            <v>以上</v>
          </cell>
          <cell r="D52">
            <v>450000000</v>
          </cell>
          <cell r="E52" t="str">
            <v>未満</v>
          </cell>
          <cell r="F52">
            <v>3.44</v>
          </cell>
        </row>
        <row r="53">
          <cell r="B53">
            <v>450000000</v>
          </cell>
          <cell r="C53" t="str">
            <v>以上</v>
          </cell>
          <cell r="D53">
            <v>500000000</v>
          </cell>
          <cell r="E53" t="str">
            <v>未満</v>
          </cell>
          <cell r="F53">
            <v>3.43</v>
          </cell>
        </row>
        <row r="54">
          <cell r="B54">
            <v>500000000</v>
          </cell>
          <cell r="C54" t="str">
            <v>以上</v>
          </cell>
          <cell r="D54">
            <v>550000000</v>
          </cell>
          <cell r="E54" t="str">
            <v>未満</v>
          </cell>
          <cell r="F54">
            <v>3.42</v>
          </cell>
        </row>
        <row r="55">
          <cell r="B55">
            <v>550000000</v>
          </cell>
          <cell r="C55" t="str">
            <v>以上</v>
          </cell>
          <cell r="D55">
            <v>600000000</v>
          </cell>
          <cell r="E55" t="str">
            <v>未満</v>
          </cell>
          <cell r="F55">
            <v>3.41</v>
          </cell>
        </row>
        <row r="56">
          <cell r="B56">
            <v>600000000</v>
          </cell>
          <cell r="C56" t="str">
            <v>以上</v>
          </cell>
          <cell r="D56">
            <v>650000000</v>
          </cell>
          <cell r="E56" t="str">
            <v>未満</v>
          </cell>
          <cell r="F56">
            <v>3.4</v>
          </cell>
        </row>
        <row r="57">
          <cell r="B57">
            <v>650000000</v>
          </cell>
          <cell r="C57" t="str">
            <v>以上</v>
          </cell>
          <cell r="D57">
            <v>700000000</v>
          </cell>
          <cell r="E57" t="str">
            <v>未満</v>
          </cell>
          <cell r="F57">
            <v>3.39</v>
          </cell>
        </row>
        <row r="58">
          <cell r="B58">
            <v>700000000</v>
          </cell>
          <cell r="C58" t="str">
            <v>以上</v>
          </cell>
          <cell r="D58">
            <v>750000000</v>
          </cell>
          <cell r="E58" t="str">
            <v>未満</v>
          </cell>
          <cell r="F58">
            <v>3.39</v>
          </cell>
        </row>
        <row r="59">
          <cell r="B59">
            <v>750000000</v>
          </cell>
          <cell r="C59" t="str">
            <v>以上</v>
          </cell>
          <cell r="D59">
            <v>800000000</v>
          </cell>
          <cell r="E59" t="str">
            <v>未満</v>
          </cell>
          <cell r="F59">
            <v>3.38</v>
          </cell>
        </row>
        <row r="60">
          <cell r="B60">
            <v>800000000</v>
          </cell>
          <cell r="C60" t="str">
            <v>以上</v>
          </cell>
          <cell r="D60">
            <v>850000000</v>
          </cell>
          <cell r="E60" t="str">
            <v>未満</v>
          </cell>
          <cell r="F60">
            <v>3.37</v>
          </cell>
        </row>
        <row r="61">
          <cell r="B61">
            <v>850000000</v>
          </cell>
          <cell r="C61" t="str">
            <v>以上</v>
          </cell>
          <cell r="D61">
            <v>900000000</v>
          </cell>
          <cell r="E61" t="str">
            <v>未満</v>
          </cell>
          <cell r="F61">
            <v>3.37</v>
          </cell>
        </row>
        <row r="62">
          <cell r="B62">
            <v>900000000</v>
          </cell>
          <cell r="C62" t="str">
            <v>以上</v>
          </cell>
          <cell r="D62">
            <v>950000000</v>
          </cell>
          <cell r="E62" t="str">
            <v>未満</v>
          </cell>
          <cell r="F62">
            <v>3.36</v>
          </cell>
        </row>
        <row r="63">
          <cell r="B63">
            <v>950000000</v>
          </cell>
          <cell r="C63" t="str">
            <v>以上</v>
          </cell>
          <cell r="D63">
            <v>1000000000</v>
          </cell>
          <cell r="E63" t="str">
            <v>未満</v>
          </cell>
          <cell r="F63">
            <v>3.36</v>
          </cell>
        </row>
        <row r="64">
          <cell r="B64">
            <v>1000000000</v>
          </cell>
          <cell r="C64" t="str">
            <v>以上</v>
          </cell>
          <cell r="D64">
            <v>1200000000</v>
          </cell>
          <cell r="E64" t="str">
            <v>未満</v>
          </cell>
          <cell r="F64">
            <v>3.34</v>
          </cell>
        </row>
        <row r="65">
          <cell r="B65">
            <v>1200000000</v>
          </cell>
          <cell r="C65" t="str">
            <v>以上</v>
          </cell>
          <cell r="D65">
            <v>1400000000</v>
          </cell>
          <cell r="E65" t="str">
            <v>未満</v>
          </cell>
          <cell r="F65">
            <v>3.32</v>
          </cell>
        </row>
        <row r="66">
          <cell r="B66">
            <v>1400000000</v>
          </cell>
          <cell r="C66" t="str">
            <v>以上</v>
          </cell>
          <cell r="D66">
            <v>1600000000</v>
          </cell>
          <cell r="E66" t="str">
            <v>未満</v>
          </cell>
          <cell r="F66">
            <v>3.3</v>
          </cell>
        </row>
        <row r="67">
          <cell r="B67">
            <v>1600000000</v>
          </cell>
          <cell r="C67" t="str">
            <v>以上</v>
          </cell>
          <cell r="D67">
            <v>1800000000</v>
          </cell>
          <cell r="E67" t="str">
            <v>未満</v>
          </cell>
          <cell r="F67">
            <v>3.29</v>
          </cell>
        </row>
        <row r="68">
          <cell r="B68">
            <v>1800000000</v>
          </cell>
          <cell r="C68" t="str">
            <v>以上</v>
          </cell>
          <cell r="D68">
            <v>2000000000</v>
          </cell>
          <cell r="E68" t="str">
            <v>未満</v>
          </cell>
          <cell r="F68">
            <v>3.28</v>
          </cell>
        </row>
        <row r="69">
          <cell r="B69">
            <v>2000000000</v>
          </cell>
          <cell r="C69" t="str">
            <v>以上</v>
          </cell>
          <cell r="F69">
            <v>3.27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種目別内訳"/>
      <sheetName val="科目別内訳"/>
      <sheetName val="中科目別内訳"/>
      <sheetName val="細目内訳"/>
      <sheetName val="電灯幹線"/>
      <sheetName val="電灯分岐"/>
      <sheetName val="非常灯･誘導灯"/>
      <sheetName val="照明制御"/>
      <sheetName val="一般ｺﾝｾﾝﾄ"/>
      <sheetName val="医療ｺﾝｾﾝﾄ"/>
      <sheetName val="医療接地"/>
      <sheetName val="動力幹線"/>
      <sheetName val="動力分岐"/>
      <sheetName val="避雷"/>
      <sheetName val="受変電"/>
      <sheetName val="情報"/>
      <sheetName val="構内交換"/>
      <sheetName val="映像･音響"/>
      <sheetName val="拡声"/>
      <sheetName val="ｲﾝﾀｰﾎﾝ"/>
      <sheetName val="ﾅｰｽｺｰﾙ"/>
      <sheetName val="テレビ"/>
      <sheetName val="監視カメラ"/>
      <sheetName val="入退室"/>
      <sheetName val="自火報"/>
      <sheetName val="自動閉鎖"/>
      <sheetName val="ガス漏れ"/>
      <sheetName val="中央監視"/>
      <sheetName val="医用空配管"/>
      <sheetName val="ｹｰﾌﾞﾙﾗｯｸ"/>
      <sheetName val="ヘリポート"/>
      <sheetName val="既　電灯"/>
      <sheetName val="既　受変電"/>
      <sheetName val="既　情報"/>
      <sheetName val="既　構内交換"/>
      <sheetName val="既　ｲﾝﾀｰﾎﾝ"/>
      <sheetName val="既　ﾅｰｽｺｰﾙ"/>
      <sheetName val="既設　中央監視"/>
      <sheetName val="単価"/>
      <sheetName val="表紙"/>
      <sheetName val="種目"/>
      <sheetName val="科目"/>
      <sheetName val="照明数量"/>
      <sheetName val="Sheet1"/>
      <sheetName val="細目"/>
      <sheetName val="搬入費"/>
      <sheetName val="一式"/>
      <sheetName val="複合端子盤"/>
      <sheetName val="見積２"/>
      <sheetName val="見積盤類"/>
      <sheetName val="複単"/>
      <sheetName val="複合盤類"/>
      <sheetName val="特定機器"/>
      <sheetName val="金額比較"/>
      <sheetName val="新経費"/>
      <sheetName val="基準額"/>
      <sheetName val="旧経費"/>
      <sheetName val="Module2"/>
      <sheetName val="Module1"/>
    </sheetNames>
    <sheetDataSet>
      <sheetData sheetId="38">
        <row r="4">
          <cell r="G4">
            <v>19800</v>
          </cell>
        </row>
      </sheetData>
      <sheetData sheetId="56">
        <row r="6">
          <cell r="CP6" t="str">
            <v>名古屋大学医学部附属病院病棟（Ⅱ期・仕上Ⅰ）新営電気設備工事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1庁舎"/>
      <sheetName val="2西会館"/>
      <sheetName val="3斎苑"/>
      <sheetName val="4安保"/>
      <sheetName val="5南保"/>
      <sheetName val="6西保"/>
      <sheetName val="7和保"/>
      <sheetName val="8二保"/>
      <sheetName val="9保ｾ"/>
      <sheetName val="10資ｾ"/>
      <sheetName val="11ﾘｻｲｸﾙ"/>
      <sheetName val="12ﾌﾟﾗﾝﾄ"/>
      <sheetName val="13ｸﾘｾ"/>
      <sheetName val="14中部小"/>
      <sheetName val="15南部小"/>
      <sheetName val="16西部小"/>
      <sheetName val="17東部小"/>
      <sheetName val="18北部小"/>
      <sheetName val="19錦町"/>
      <sheetName val="20高棚"/>
      <sheetName val="21明和"/>
      <sheetName val="22志貴"/>
      <sheetName val="23桜井"/>
      <sheetName val="24作野"/>
      <sheetName val="25祥南"/>
      <sheetName val="26丈山"/>
      <sheetName val="27二"/>
      <sheetName val="28里"/>
      <sheetName val="29桜町"/>
      <sheetName val="30桜林"/>
      <sheetName val="31新田"/>
      <sheetName val="32今池"/>
      <sheetName val="33三安"/>
      <sheetName val="34梨"/>
      <sheetName val="35南中"/>
      <sheetName val="36北中"/>
      <sheetName val="37明中"/>
      <sheetName val="38西中"/>
      <sheetName val="39桜中"/>
      <sheetName val="40東山"/>
      <sheetName val="41安中"/>
      <sheetName val="42篠目"/>
      <sheetName val="43教ｾ"/>
      <sheetName val="44北調"/>
      <sheetName val="45南調"/>
      <sheetName val="46中調"/>
      <sheetName val="47文ｾ"/>
      <sheetName val="48桜公"/>
      <sheetName val="49北公"/>
      <sheetName val="50西公"/>
      <sheetName val="51作公"/>
      <sheetName val="52東公"/>
      <sheetName val="53南公"/>
      <sheetName val="54二公"/>
      <sheetName val="55中公"/>
      <sheetName val="56昭公"/>
      <sheetName val="57青"/>
      <sheetName val="58体"/>
      <sheetName val="59野"/>
      <sheetName val="60和運"/>
      <sheetName val="61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showZeros="0" view="pageBreakPreview" zoomScale="75" zoomScaleSheetLayoutView="75" zoomScalePageLayoutView="0" workbookViewId="0" topLeftCell="A1">
      <pane xSplit="4" topLeftCell="E1" activePane="topRight" state="frozen"/>
      <selection pane="topLeft" activeCell="N13" sqref="N13"/>
      <selection pane="topRight" activeCell="A4" sqref="A4"/>
    </sheetView>
  </sheetViews>
  <sheetFormatPr defaultColWidth="8.00390625" defaultRowHeight="16.5" customHeight="1"/>
  <cols>
    <col min="1" max="2" width="35.625" style="26" customWidth="1"/>
    <col min="3" max="3" width="5.875" style="27" customWidth="1"/>
    <col min="4" max="4" width="8.50390625" style="28" customWidth="1"/>
    <col min="5" max="5" width="12.00390625" style="29" customWidth="1"/>
    <col min="6" max="6" width="14.625" style="29" customWidth="1"/>
    <col min="7" max="7" width="8.50390625" style="30" customWidth="1"/>
    <col min="8" max="8" width="14.625" style="31" customWidth="1"/>
    <col min="9" max="9" width="0.875" style="32" customWidth="1"/>
    <col min="10" max="10" width="15.375" style="30" customWidth="1"/>
    <col min="11" max="16384" width="8.00390625" style="30" customWidth="1"/>
  </cols>
  <sheetData>
    <row r="1" spans="1:10" s="8" customFormat="1" ht="16.5" customHeight="1">
      <c r="A1" s="1" t="s">
        <v>80</v>
      </c>
      <c r="B1" s="1" t="s">
        <v>81</v>
      </c>
      <c r="C1" s="2" t="s">
        <v>82</v>
      </c>
      <c r="D1" s="3" t="s">
        <v>83</v>
      </c>
      <c r="E1" s="4" t="s">
        <v>84</v>
      </c>
      <c r="F1" s="4" t="s">
        <v>85</v>
      </c>
      <c r="G1" s="117" t="s">
        <v>86</v>
      </c>
      <c r="H1" s="118"/>
      <c r="I1" s="6"/>
      <c r="J1" s="7"/>
    </row>
    <row r="2" spans="1:10" s="8" customFormat="1" ht="1.5" customHeight="1">
      <c r="A2" s="1"/>
      <c r="B2" s="1"/>
      <c r="C2" s="2"/>
      <c r="D2" s="3"/>
      <c r="E2" s="4"/>
      <c r="F2" s="4"/>
      <c r="G2" s="5"/>
      <c r="H2" s="9"/>
      <c r="I2" s="6"/>
      <c r="J2" s="7"/>
    </row>
    <row r="3" spans="1:10" s="8" customFormat="1" ht="16.5" customHeight="1">
      <c r="A3" s="10"/>
      <c r="B3" s="10"/>
      <c r="C3" s="11"/>
      <c r="D3" s="12"/>
      <c r="E3" s="13"/>
      <c r="F3" s="13"/>
      <c r="G3" s="14"/>
      <c r="H3" s="15"/>
      <c r="I3" s="6"/>
      <c r="J3" s="7"/>
    </row>
    <row r="4" spans="1:10" s="8" customFormat="1" ht="16.5" customHeight="1">
      <c r="A4" s="16" t="s">
        <v>91</v>
      </c>
      <c r="B4" s="16"/>
      <c r="C4" s="17"/>
      <c r="D4" s="18"/>
      <c r="E4" s="19"/>
      <c r="F4" s="19"/>
      <c r="G4" s="20"/>
      <c r="H4" s="21"/>
      <c r="I4" s="6"/>
      <c r="J4" s="7"/>
    </row>
    <row r="5" spans="1:10" s="8" customFormat="1" ht="16.5" customHeight="1">
      <c r="A5" s="10" t="s">
        <v>87</v>
      </c>
      <c r="B5" s="10"/>
      <c r="C5" s="11"/>
      <c r="D5" s="12"/>
      <c r="E5" s="13"/>
      <c r="F5" s="13"/>
      <c r="G5" s="14"/>
      <c r="H5" s="15"/>
      <c r="I5" s="6"/>
      <c r="J5" s="7"/>
    </row>
    <row r="6" spans="1:10" s="8" customFormat="1" ht="16.5" customHeight="1">
      <c r="A6" s="22" t="s">
        <v>150</v>
      </c>
      <c r="B6" s="16"/>
      <c r="C6" s="17" t="s">
        <v>88</v>
      </c>
      <c r="D6" s="18">
        <v>1</v>
      </c>
      <c r="E6" s="116" t="s">
        <v>203</v>
      </c>
      <c r="F6" s="19">
        <f>'庁FB'!J25</f>
        <v>0</v>
      </c>
      <c r="G6" s="20"/>
      <c r="H6" s="21"/>
      <c r="I6" s="6"/>
      <c r="J6" s="7"/>
    </row>
    <row r="7" spans="1:10" s="8" customFormat="1" ht="16.5" customHeight="1">
      <c r="A7" s="10" t="s">
        <v>89</v>
      </c>
      <c r="B7" s="10"/>
      <c r="C7" s="11"/>
      <c r="D7" s="12"/>
      <c r="E7" s="13"/>
      <c r="F7" s="13"/>
      <c r="G7" s="14"/>
      <c r="H7" s="15"/>
      <c r="I7" s="6"/>
      <c r="J7" s="7"/>
    </row>
    <row r="8" spans="1:10" s="8" customFormat="1" ht="16.5" customHeight="1">
      <c r="A8" s="22" t="s">
        <v>90</v>
      </c>
      <c r="B8" s="16"/>
      <c r="C8" s="17" t="s">
        <v>88</v>
      </c>
      <c r="D8" s="18">
        <v>1</v>
      </c>
      <c r="E8" s="116" t="s">
        <v>203</v>
      </c>
      <c r="F8" s="19">
        <f>'西会FA'!J25</f>
        <v>0</v>
      </c>
      <c r="G8" s="20"/>
      <c r="H8" s="21"/>
      <c r="I8" s="6"/>
      <c r="J8" s="7"/>
    </row>
    <row r="9" spans="1:10" s="8" customFormat="1" ht="16.5" customHeight="1">
      <c r="A9" s="10"/>
      <c r="B9" s="10"/>
      <c r="C9" s="11"/>
      <c r="D9" s="12"/>
      <c r="E9" s="24"/>
      <c r="F9" s="13"/>
      <c r="G9" s="14"/>
      <c r="H9" s="15"/>
      <c r="I9" s="6"/>
      <c r="J9" s="7"/>
    </row>
    <row r="10" spans="1:10" s="8" customFormat="1" ht="16.5" customHeight="1">
      <c r="A10" s="16" t="s">
        <v>95</v>
      </c>
      <c r="B10" s="16"/>
      <c r="C10" s="17" t="s">
        <v>88</v>
      </c>
      <c r="D10" s="18">
        <v>1</v>
      </c>
      <c r="E10" s="116" t="s">
        <v>203</v>
      </c>
      <c r="F10" s="19">
        <f>'斎WB'!K49</f>
        <v>0</v>
      </c>
      <c r="G10" s="20"/>
      <c r="H10" s="21"/>
      <c r="I10" s="6"/>
      <c r="J10" s="7"/>
    </row>
    <row r="11" spans="1:10" s="8" customFormat="1" ht="16.5" customHeight="1">
      <c r="A11" s="10"/>
      <c r="B11" s="10"/>
      <c r="C11" s="11"/>
      <c r="D11" s="12"/>
      <c r="E11" s="13"/>
      <c r="F11" s="25"/>
      <c r="G11" s="14"/>
      <c r="H11" s="15"/>
      <c r="I11" s="6"/>
      <c r="J11" s="7"/>
    </row>
    <row r="12" spans="1:10" s="8" customFormat="1" ht="16.5" customHeight="1">
      <c r="A12" s="16" t="s">
        <v>96</v>
      </c>
      <c r="B12" s="16"/>
      <c r="C12" s="17" t="s">
        <v>88</v>
      </c>
      <c r="D12" s="18">
        <v>1</v>
      </c>
      <c r="E12" s="116" t="s">
        <v>203</v>
      </c>
      <c r="F12" s="19">
        <f>'安保FA'!J25</f>
        <v>0</v>
      </c>
      <c r="G12" s="20"/>
      <c r="H12" s="21"/>
      <c r="I12" s="6"/>
      <c r="J12" s="7"/>
    </row>
    <row r="13" spans="1:10" s="8" customFormat="1" ht="16.5" customHeight="1">
      <c r="A13" s="10"/>
      <c r="B13" s="10"/>
      <c r="C13" s="11"/>
      <c r="D13" s="12"/>
      <c r="E13" s="13"/>
      <c r="F13" s="13"/>
      <c r="G13" s="14"/>
      <c r="H13" s="15"/>
      <c r="I13" s="6"/>
      <c r="J13" s="7"/>
    </row>
    <row r="14" spans="1:10" s="8" customFormat="1" ht="16.5" customHeight="1">
      <c r="A14" s="16" t="s">
        <v>97</v>
      </c>
      <c r="B14" s="16"/>
      <c r="C14" s="17" t="s">
        <v>88</v>
      </c>
      <c r="D14" s="18">
        <v>1</v>
      </c>
      <c r="E14" s="116" t="s">
        <v>203</v>
      </c>
      <c r="F14" s="19">
        <f>'南保FA'!J25</f>
        <v>0</v>
      </c>
      <c r="G14" s="20"/>
      <c r="H14" s="21"/>
      <c r="I14" s="6"/>
      <c r="J14" s="7"/>
    </row>
    <row r="15" spans="1:10" s="8" customFormat="1" ht="16.5" customHeight="1">
      <c r="A15" s="10"/>
      <c r="B15" s="10"/>
      <c r="C15" s="11"/>
      <c r="D15" s="12"/>
      <c r="E15" s="13"/>
      <c r="F15" s="13"/>
      <c r="G15" s="14"/>
      <c r="H15" s="15"/>
      <c r="I15" s="6"/>
      <c r="J15" s="7"/>
    </row>
    <row r="16" spans="1:10" s="8" customFormat="1" ht="16.5" customHeight="1">
      <c r="A16" s="16" t="s">
        <v>98</v>
      </c>
      <c r="B16" s="16"/>
      <c r="C16" s="17" t="s">
        <v>88</v>
      </c>
      <c r="D16" s="18">
        <v>1</v>
      </c>
      <c r="E16" s="116" t="s">
        <v>203</v>
      </c>
      <c r="F16" s="19">
        <f>'西保FA'!J25</f>
        <v>0</v>
      </c>
      <c r="G16" s="20"/>
      <c r="H16" s="21"/>
      <c r="I16" s="6"/>
      <c r="J16" s="7"/>
    </row>
    <row r="17" spans="1:10" s="8" customFormat="1" ht="16.5" customHeight="1">
      <c r="A17" s="10"/>
      <c r="B17" s="10"/>
      <c r="C17" s="11"/>
      <c r="D17" s="12"/>
      <c r="E17" s="13"/>
      <c r="F17" s="13"/>
      <c r="G17" s="14"/>
      <c r="H17" s="15"/>
      <c r="I17" s="6"/>
      <c r="J17" s="7"/>
    </row>
    <row r="18" spans="1:10" s="8" customFormat="1" ht="16.5" customHeight="1">
      <c r="A18" s="16" t="s">
        <v>99</v>
      </c>
      <c r="B18" s="16"/>
      <c r="C18" s="17" t="s">
        <v>88</v>
      </c>
      <c r="D18" s="18">
        <v>1</v>
      </c>
      <c r="E18" s="116" t="s">
        <v>203</v>
      </c>
      <c r="F18" s="19">
        <f>'和保FA'!J25</f>
        <v>0</v>
      </c>
      <c r="G18" s="20"/>
      <c r="H18" s="21"/>
      <c r="I18" s="6"/>
      <c r="J18" s="7"/>
    </row>
    <row r="19" spans="1:10" s="8" customFormat="1" ht="16.5" customHeight="1">
      <c r="A19" s="10"/>
      <c r="B19" s="10"/>
      <c r="C19" s="11"/>
      <c r="D19" s="12"/>
      <c r="E19" s="13"/>
      <c r="F19" s="13"/>
      <c r="G19" s="14"/>
      <c r="H19" s="15"/>
      <c r="I19" s="6"/>
      <c r="J19" s="7"/>
    </row>
    <row r="20" spans="1:10" s="8" customFormat="1" ht="16.5" customHeight="1">
      <c r="A20" s="16" t="s">
        <v>100</v>
      </c>
      <c r="B20" s="16"/>
      <c r="C20" s="17" t="s">
        <v>88</v>
      </c>
      <c r="D20" s="18">
        <v>1</v>
      </c>
      <c r="E20" s="116" t="s">
        <v>203</v>
      </c>
      <c r="F20" s="19">
        <f>'二保FA'!J25</f>
        <v>0</v>
      </c>
      <c r="G20" s="20"/>
      <c r="H20" s="21"/>
      <c r="I20" s="6"/>
      <c r="J20" s="7"/>
    </row>
    <row r="21" spans="1:10" s="8" customFormat="1" ht="16.5" customHeight="1">
      <c r="A21" s="10"/>
      <c r="B21" s="10"/>
      <c r="C21" s="11"/>
      <c r="D21" s="12"/>
      <c r="E21" s="13"/>
      <c r="F21" s="13"/>
      <c r="G21" s="14"/>
      <c r="H21" s="15"/>
      <c r="I21" s="6"/>
      <c r="J21" s="7"/>
    </row>
    <row r="22" spans="1:10" s="8" customFormat="1" ht="16.5" customHeight="1">
      <c r="A22" s="16" t="s">
        <v>151</v>
      </c>
      <c r="B22" s="16"/>
      <c r="C22" s="17" t="s">
        <v>88</v>
      </c>
      <c r="D22" s="18">
        <v>1</v>
      </c>
      <c r="E22" s="116" t="s">
        <v>203</v>
      </c>
      <c r="F22" s="19">
        <f>'保ｾFA'!J25</f>
        <v>0</v>
      </c>
      <c r="G22" s="20"/>
      <c r="H22" s="21"/>
      <c r="I22" s="6"/>
      <c r="J22" s="7"/>
    </row>
    <row r="23" spans="1:10" s="8" customFormat="1" ht="16.5" customHeight="1">
      <c r="A23" s="10"/>
      <c r="B23" s="10"/>
      <c r="C23" s="11"/>
      <c r="D23" s="12"/>
      <c r="E23" s="24"/>
      <c r="F23" s="13"/>
      <c r="G23" s="14"/>
      <c r="H23" s="15"/>
      <c r="I23" s="6"/>
      <c r="J23" s="7"/>
    </row>
    <row r="24" spans="1:10" s="8" customFormat="1" ht="16.5" customHeight="1">
      <c r="A24" s="16" t="s">
        <v>101</v>
      </c>
      <c r="B24" s="16"/>
      <c r="C24" s="17" t="s">
        <v>88</v>
      </c>
      <c r="D24" s="18">
        <v>1</v>
      </c>
      <c r="E24" s="116" t="s">
        <v>203</v>
      </c>
      <c r="F24" s="19">
        <f>'資ｾ高L'!J25</f>
        <v>0</v>
      </c>
      <c r="G24" s="20"/>
      <c r="H24" s="21"/>
      <c r="I24" s="6"/>
      <c r="J24" s="7"/>
    </row>
    <row r="25" spans="1:10" s="8" customFormat="1" ht="16.5" customHeight="1">
      <c r="A25" s="10"/>
      <c r="B25" s="10"/>
      <c r="C25" s="11"/>
      <c r="D25" s="12"/>
      <c r="E25" s="13"/>
      <c r="F25" s="13"/>
      <c r="G25" s="14"/>
      <c r="H25" s="15"/>
      <c r="I25" s="6"/>
      <c r="J25" s="7"/>
    </row>
    <row r="26" spans="1:10" s="8" customFormat="1" ht="16.5" customHeight="1">
      <c r="A26" s="16" t="s">
        <v>102</v>
      </c>
      <c r="B26" s="16"/>
      <c r="C26" s="17" t="s">
        <v>88</v>
      </c>
      <c r="D26" s="18">
        <v>1</v>
      </c>
      <c r="E26" s="116" t="s">
        <v>203</v>
      </c>
      <c r="F26" s="19">
        <f>'ﾘｻｲｸﾙ高L'!J25</f>
        <v>0</v>
      </c>
      <c r="G26" s="20"/>
      <c r="H26" s="21"/>
      <c r="I26" s="6"/>
      <c r="J26" s="7"/>
    </row>
    <row r="27" spans="1:10" s="8" customFormat="1" ht="16.5" customHeight="1">
      <c r="A27" s="10"/>
      <c r="B27" s="10"/>
      <c r="C27" s="11"/>
      <c r="D27" s="12"/>
      <c r="E27" s="13"/>
      <c r="F27" s="13"/>
      <c r="G27" s="14"/>
      <c r="H27" s="15"/>
      <c r="I27" s="6"/>
      <c r="J27" s="7"/>
    </row>
    <row r="28" spans="1:10" s="8" customFormat="1" ht="16.5" customHeight="1">
      <c r="A28" s="16" t="s">
        <v>103</v>
      </c>
      <c r="B28" s="16"/>
      <c r="C28" s="17" t="s">
        <v>88</v>
      </c>
      <c r="D28" s="18">
        <v>1</v>
      </c>
      <c r="E28" s="116" t="s">
        <v>203</v>
      </c>
      <c r="F28" s="19">
        <f>'ﾌﾟﾗﾝﾄ高L'!J25</f>
        <v>0</v>
      </c>
      <c r="G28" s="20"/>
      <c r="H28" s="21"/>
      <c r="I28" s="6"/>
      <c r="J28" s="7"/>
    </row>
    <row r="29" spans="1:10" s="8" customFormat="1" ht="16.5" customHeight="1">
      <c r="A29" s="10"/>
      <c r="B29" s="10"/>
      <c r="C29" s="11"/>
      <c r="D29" s="12"/>
      <c r="E29" s="13"/>
      <c r="F29" s="13"/>
      <c r="G29" s="14"/>
      <c r="H29" s="15"/>
      <c r="I29" s="6"/>
      <c r="J29" s="7"/>
    </row>
    <row r="30" spans="1:10" s="8" customFormat="1" ht="16.5" customHeight="1">
      <c r="A30" s="33" t="s">
        <v>104</v>
      </c>
      <c r="B30" s="16"/>
      <c r="C30" s="17" t="s">
        <v>88</v>
      </c>
      <c r="D30" s="18">
        <v>1</v>
      </c>
      <c r="E30" s="116" t="s">
        <v>203</v>
      </c>
      <c r="F30" s="19">
        <f>'ｸﾘｾ高1A'!K49</f>
        <v>0</v>
      </c>
      <c r="G30" s="20"/>
      <c r="H30" s="21"/>
      <c r="I30" s="6"/>
      <c r="J30" s="7"/>
    </row>
    <row r="31" spans="1:10" s="8" customFormat="1" ht="16.5" customHeight="1">
      <c r="A31" s="10"/>
      <c r="B31" s="10"/>
      <c r="C31" s="11"/>
      <c r="D31" s="12"/>
      <c r="E31" s="13"/>
      <c r="F31" s="13"/>
      <c r="G31" s="14"/>
      <c r="H31" s="15"/>
      <c r="I31" s="6"/>
      <c r="J31" s="7"/>
    </row>
    <row r="32" spans="1:10" s="8" customFormat="1" ht="16.5" customHeight="1">
      <c r="A32" s="16" t="s">
        <v>105</v>
      </c>
      <c r="B32" s="16"/>
      <c r="C32" s="17" t="s">
        <v>88</v>
      </c>
      <c r="D32" s="18">
        <v>1</v>
      </c>
      <c r="E32" s="116" t="s">
        <v>203</v>
      </c>
      <c r="F32" s="19">
        <f>'中部小FA'!J25</f>
        <v>0</v>
      </c>
      <c r="G32" s="20"/>
      <c r="H32" s="21"/>
      <c r="I32" s="6"/>
      <c r="J32" s="7"/>
    </row>
    <row r="33" spans="1:10" s="8" customFormat="1" ht="16.5" customHeight="1">
      <c r="A33" s="10" t="s">
        <v>87</v>
      </c>
      <c r="B33" s="10"/>
      <c r="C33" s="11"/>
      <c r="D33" s="12"/>
      <c r="E33" s="13"/>
      <c r="F33" s="13"/>
      <c r="G33" s="14"/>
      <c r="H33" s="15"/>
      <c r="I33" s="6"/>
      <c r="J33" s="7"/>
    </row>
    <row r="34" spans="1:10" s="8" customFormat="1" ht="16.5" customHeight="1">
      <c r="A34" s="22" t="s">
        <v>106</v>
      </c>
      <c r="B34" s="16"/>
      <c r="C34" s="17" t="s">
        <v>88</v>
      </c>
      <c r="D34" s="18">
        <v>1</v>
      </c>
      <c r="E34" s="116" t="s">
        <v>203</v>
      </c>
      <c r="F34" s="19">
        <f>'南部小FA'!J25</f>
        <v>0</v>
      </c>
      <c r="G34" s="20"/>
      <c r="H34" s="21"/>
      <c r="I34" s="6"/>
      <c r="J34" s="7"/>
    </row>
    <row r="35" spans="1:10" s="8" customFormat="1" ht="16.5" customHeight="1">
      <c r="A35" s="10" t="s">
        <v>89</v>
      </c>
      <c r="B35" s="10"/>
      <c r="C35" s="11"/>
      <c r="D35" s="12"/>
      <c r="E35" s="13"/>
      <c r="F35" s="13"/>
      <c r="G35" s="14"/>
      <c r="H35" s="15"/>
      <c r="I35" s="6"/>
      <c r="J35" s="7"/>
    </row>
    <row r="36" spans="1:10" s="8" customFormat="1" ht="16.5" customHeight="1">
      <c r="A36" s="22" t="s">
        <v>107</v>
      </c>
      <c r="B36" s="16"/>
      <c r="C36" s="17" t="s">
        <v>88</v>
      </c>
      <c r="D36" s="18">
        <v>1</v>
      </c>
      <c r="E36" s="116" t="s">
        <v>203</v>
      </c>
      <c r="F36" s="19">
        <f>'西部小FA'!J25</f>
        <v>0</v>
      </c>
      <c r="G36" s="20"/>
      <c r="H36" s="21"/>
      <c r="I36" s="6"/>
      <c r="J36" s="7"/>
    </row>
    <row r="37" spans="1:10" s="8" customFormat="1" ht="16.5" customHeight="1">
      <c r="A37" s="10"/>
      <c r="B37" s="10"/>
      <c r="C37" s="11"/>
      <c r="D37" s="12"/>
      <c r="E37" s="24"/>
      <c r="F37" s="13"/>
      <c r="G37" s="14"/>
      <c r="H37" s="15"/>
      <c r="I37" s="6"/>
      <c r="J37" s="7"/>
    </row>
    <row r="38" spans="1:10" s="8" customFormat="1" ht="16.5" customHeight="1">
      <c r="A38" s="16" t="s">
        <v>108</v>
      </c>
      <c r="B38" s="16"/>
      <c r="C38" s="17" t="s">
        <v>88</v>
      </c>
      <c r="D38" s="18">
        <v>1</v>
      </c>
      <c r="E38" s="116" t="s">
        <v>203</v>
      </c>
      <c r="F38" s="23">
        <f>'東部小FA'!J25</f>
        <v>0</v>
      </c>
      <c r="G38" s="20"/>
      <c r="H38" s="21"/>
      <c r="I38" s="6"/>
      <c r="J38" s="7"/>
    </row>
    <row r="39" spans="1:10" s="8" customFormat="1" ht="16.5" customHeight="1">
      <c r="A39" s="10"/>
      <c r="B39" s="10"/>
      <c r="C39" s="11"/>
      <c r="D39" s="12"/>
      <c r="E39" s="13"/>
      <c r="F39" s="13"/>
      <c r="G39" s="14"/>
      <c r="H39" s="15"/>
      <c r="I39" s="6"/>
      <c r="J39" s="7"/>
    </row>
    <row r="40" spans="1:10" s="8" customFormat="1" ht="16.5" customHeight="1">
      <c r="A40" s="16" t="s">
        <v>109</v>
      </c>
      <c r="B40" s="16"/>
      <c r="C40" s="17" t="s">
        <v>88</v>
      </c>
      <c r="D40" s="18">
        <v>1</v>
      </c>
      <c r="E40" s="116" t="s">
        <v>203</v>
      </c>
      <c r="F40" s="19">
        <f>'北部小FA'!J25</f>
        <v>0</v>
      </c>
      <c r="G40" s="20"/>
      <c r="H40" s="21"/>
      <c r="I40" s="6"/>
      <c r="J40" s="7"/>
    </row>
    <row r="41" spans="1:10" s="8" customFormat="1" ht="16.5" customHeight="1">
      <c r="A41" s="10"/>
      <c r="B41" s="10"/>
      <c r="C41" s="11"/>
      <c r="D41" s="12"/>
      <c r="E41" s="13"/>
      <c r="F41" s="25"/>
      <c r="G41" s="14"/>
      <c r="H41" s="15"/>
      <c r="I41" s="6"/>
      <c r="J41" s="7"/>
    </row>
    <row r="42" spans="1:10" s="8" customFormat="1" ht="16.5" customHeight="1">
      <c r="A42" s="16" t="s">
        <v>110</v>
      </c>
      <c r="B42" s="16"/>
      <c r="C42" s="17" t="s">
        <v>88</v>
      </c>
      <c r="D42" s="18">
        <v>1</v>
      </c>
      <c r="E42" s="116" t="s">
        <v>203</v>
      </c>
      <c r="F42" s="19">
        <f>'錦町FA'!J25</f>
        <v>0</v>
      </c>
      <c r="G42" s="20"/>
      <c r="H42" s="21"/>
      <c r="I42" s="6"/>
      <c r="J42" s="7"/>
    </row>
    <row r="43" spans="1:10" s="8" customFormat="1" ht="16.5" customHeight="1">
      <c r="A43" s="10"/>
      <c r="B43" s="10"/>
      <c r="C43" s="11"/>
      <c r="D43" s="12"/>
      <c r="E43" s="13"/>
      <c r="F43" s="13"/>
      <c r="G43" s="14"/>
      <c r="H43" s="15"/>
      <c r="I43" s="6"/>
      <c r="J43" s="7"/>
    </row>
    <row r="44" spans="1:10" s="8" customFormat="1" ht="16.5" customHeight="1">
      <c r="A44" s="16" t="s">
        <v>111</v>
      </c>
      <c r="B44" s="16"/>
      <c r="C44" s="17" t="s">
        <v>88</v>
      </c>
      <c r="D44" s="18">
        <v>1</v>
      </c>
      <c r="E44" s="116" t="s">
        <v>203</v>
      </c>
      <c r="F44" s="19">
        <f>'高棚FA'!J25</f>
        <v>0</v>
      </c>
      <c r="G44" s="20"/>
      <c r="H44" s="21"/>
      <c r="I44" s="6"/>
      <c r="J44" s="7"/>
    </row>
    <row r="45" spans="1:10" s="8" customFormat="1" ht="16.5" customHeight="1">
      <c r="A45" s="10"/>
      <c r="B45" s="10"/>
      <c r="C45" s="11"/>
      <c r="D45" s="12"/>
      <c r="E45" s="13"/>
      <c r="F45" s="13"/>
      <c r="G45" s="14"/>
      <c r="H45" s="15"/>
      <c r="I45" s="6"/>
      <c r="J45" s="7"/>
    </row>
    <row r="46" spans="1:10" s="8" customFormat="1" ht="16.5" customHeight="1">
      <c r="A46" s="16" t="s">
        <v>112</v>
      </c>
      <c r="B46" s="16"/>
      <c r="C46" s="17" t="s">
        <v>88</v>
      </c>
      <c r="D46" s="18">
        <v>1</v>
      </c>
      <c r="E46" s="116" t="s">
        <v>203</v>
      </c>
      <c r="F46" s="19">
        <f>'明和FA'!J25</f>
        <v>0</v>
      </c>
      <c r="G46" s="20"/>
      <c r="H46" s="21"/>
      <c r="I46" s="6"/>
      <c r="J46" s="7"/>
    </row>
    <row r="47" spans="1:10" s="8" customFormat="1" ht="16.5" customHeight="1">
      <c r="A47" s="10"/>
      <c r="B47" s="10"/>
      <c r="C47" s="11"/>
      <c r="D47" s="12"/>
      <c r="E47" s="13"/>
      <c r="F47" s="13"/>
      <c r="G47" s="14"/>
      <c r="H47" s="15"/>
      <c r="I47" s="6"/>
      <c r="J47" s="7"/>
    </row>
    <row r="48" spans="1:10" s="8" customFormat="1" ht="16.5" customHeight="1">
      <c r="A48" s="16" t="s">
        <v>113</v>
      </c>
      <c r="B48" s="16"/>
      <c r="C48" s="17" t="s">
        <v>88</v>
      </c>
      <c r="D48" s="18">
        <v>1</v>
      </c>
      <c r="E48" s="116" t="s">
        <v>203</v>
      </c>
      <c r="F48" s="19">
        <f>'志貴FA'!J25</f>
        <v>0</v>
      </c>
      <c r="G48" s="20"/>
      <c r="H48" s="21"/>
      <c r="I48" s="6"/>
      <c r="J48" s="7"/>
    </row>
    <row r="49" spans="1:10" s="8" customFormat="1" ht="16.5" customHeight="1">
      <c r="A49" s="10"/>
      <c r="B49" s="10"/>
      <c r="C49" s="11"/>
      <c r="D49" s="12"/>
      <c r="E49" s="13"/>
      <c r="F49" s="13"/>
      <c r="G49" s="14"/>
      <c r="H49" s="15"/>
      <c r="I49" s="6"/>
      <c r="J49" s="7"/>
    </row>
    <row r="50" spans="1:10" s="8" customFormat="1" ht="16.5" customHeight="1">
      <c r="A50" s="16" t="s">
        <v>114</v>
      </c>
      <c r="B50" s="16"/>
      <c r="C50" s="17" t="s">
        <v>88</v>
      </c>
      <c r="D50" s="18">
        <v>1</v>
      </c>
      <c r="E50" s="116" t="s">
        <v>203</v>
      </c>
      <c r="F50" s="19">
        <f>'桜井FA'!J25</f>
        <v>0</v>
      </c>
      <c r="G50" s="20"/>
      <c r="H50" s="21"/>
      <c r="I50" s="6"/>
      <c r="J50" s="7"/>
    </row>
    <row r="51" spans="1:10" s="8" customFormat="1" ht="16.5" customHeight="1">
      <c r="A51" s="10"/>
      <c r="B51" s="10"/>
      <c r="C51" s="11"/>
      <c r="D51" s="12"/>
      <c r="E51" s="24"/>
      <c r="F51" s="13"/>
      <c r="G51" s="14"/>
      <c r="H51" s="15"/>
      <c r="I51" s="6"/>
      <c r="J51" s="7"/>
    </row>
    <row r="52" spans="1:10" s="8" customFormat="1" ht="16.5" customHeight="1">
      <c r="A52" s="16" t="s">
        <v>115</v>
      </c>
      <c r="B52" s="16"/>
      <c r="C52" s="17" t="s">
        <v>88</v>
      </c>
      <c r="D52" s="18">
        <v>1</v>
      </c>
      <c r="E52" s="116" t="s">
        <v>203</v>
      </c>
      <c r="F52" s="19">
        <f>'作野FA'!J25</f>
        <v>0</v>
      </c>
      <c r="G52" s="20"/>
      <c r="H52" s="21"/>
      <c r="I52" s="6"/>
      <c r="J52" s="7"/>
    </row>
    <row r="53" spans="1:10" s="8" customFormat="1" ht="16.5" customHeight="1">
      <c r="A53" s="10"/>
      <c r="B53" s="10"/>
      <c r="C53" s="11"/>
      <c r="D53" s="12"/>
      <c r="E53" s="13"/>
      <c r="F53" s="13"/>
      <c r="G53" s="14"/>
      <c r="H53" s="15"/>
      <c r="I53" s="6"/>
      <c r="J53" s="7"/>
    </row>
    <row r="54" spans="1:10" s="8" customFormat="1" ht="16.5" customHeight="1">
      <c r="A54" s="16" t="s">
        <v>116</v>
      </c>
      <c r="B54" s="16"/>
      <c r="C54" s="17" t="s">
        <v>88</v>
      </c>
      <c r="D54" s="18">
        <v>1</v>
      </c>
      <c r="E54" s="116" t="s">
        <v>203</v>
      </c>
      <c r="F54" s="19">
        <f>'祥南FA'!J25</f>
        <v>0</v>
      </c>
      <c r="G54" s="20"/>
      <c r="H54" s="21"/>
      <c r="I54" s="6"/>
      <c r="J54" s="7"/>
    </row>
    <row r="55" spans="1:10" s="8" customFormat="1" ht="16.5" customHeight="1">
      <c r="A55" s="10"/>
      <c r="B55" s="10"/>
      <c r="C55" s="11"/>
      <c r="D55" s="12"/>
      <c r="E55" s="13"/>
      <c r="F55" s="13"/>
      <c r="G55" s="14"/>
      <c r="H55" s="15"/>
      <c r="I55" s="6"/>
      <c r="J55" s="7"/>
    </row>
    <row r="56" spans="1:10" s="8" customFormat="1" ht="16.5" customHeight="1">
      <c r="A56" s="16" t="s">
        <v>117</v>
      </c>
      <c r="B56" s="16"/>
      <c r="C56" s="17" t="s">
        <v>88</v>
      </c>
      <c r="D56" s="18">
        <v>1</v>
      </c>
      <c r="E56" s="116" t="s">
        <v>203</v>
      </c>
      <c r="F56" s="19">
        <f>'丈山FA'!J25</f>
        <v>0</v>
      </c>
      <c r="G56" s="20"/>
      <c r="H56" s="21"/>
      <c r="I56" s="6"/>
      <c r="J56" s="7"/>
    </row>
    <row r="57" spans="1:10" s="8" customFormat="1" ht="16.5" customHeight="1">
      <c r="A57" s="10"/>
      <c r="B57" s="10"/>
      <c r="C57" s="11"/>
      <c r="D57" s="12"/>
      <c r="E57" s="13"/>
      <c r="F57" s="13"/>
      <c r="G57" s="14"/>
      <c r="H57" s="15"/>
      <c r="I57" s="6"/>
      <c r="J57" s="7"/>
    </row>
    <row r="58" spans="1:10" s="8" customFormat="1" ht="16.5" customHeight="1">
      <c r="A58" s="16" t="s">
        <v>118</v>
      </c>
      <c r="B58" s="16"/>
      <c r="C58" s="17" t="s">
        <v>88</v>
      </c>
      <c r="D58" s="18">
        <v>1</v>
      </c>
      <c r="E58" s="116" t="s">
        <v>203</v>
      </c>
      <c r="F58" s="19">
        <f>'二FA'!J25</f>
        <v>0</v>
      </c>
      <c r="G58" s="20"/>
      <c r="H58" s="21"/>
      <c r="I58" s="6"/>
      <c r="J58" s="7"/>
    </row>
    <row r="59" spans="1:10" s="8" customFormat="1" ht="16.5" customHeight="1">
      <c r="A59" s="10"/>
      <c r="B59" s="10"/>
      <c r="C59" s="11"/>
      <c r="D59" s="12"/>
      <c r="E59" s="13"/>
      <c r="F59" s="13"/>
      <c r="G59" s="14"/>
      <c r="H59" s="15"/>
      <c r="I59" s="6"/>
      <c r="J59" s="7"/>
    </row>
    <row r="60" spans="1:10" s="8" customFormat="1" ht="16.5" customHeight="1">
      <c r="A60" s="33" t="s">
        <v>119</v>
      </c>
      <c r="B60" s="16"/>
      <c r="C60" s="17" t="s">
        <v>88</v>
      </c>
      <c r="D60" s="18">
        <v>1</v>
      </c>
      <c r="E60" s="116" t="s">
        <v>203</v>
      </c>
      <c r="F60" s="19">
        <f>'里FA'!J25</f>
        <v>0</v>
      </c>
      <c r="G60" s="20"/>
      <c r="H60" s="21"/>
      <c r="I60" s="6"/>
      <c r="J60" s="7"/>
    </row>
    <row r="61" spans="1:10" s="8" customFormat="1" ht="16.5" customHeight="1">
      <c r="A61" s="10"/>
      <c r="B61" s="10"/>
      <c r="C61" s="11"/>
      <c r="D61" s="12"/>
      <c r="E61" s="13"/>
      <c r="F61" s="13"/>
      <c r="G61" s="14"/>
      <c r="H61" s="15"/>
      <c r="I61" s="6"/>
      <c r="J61" s="7"/>
    </row>
    <row r="62" spans="1:10" s="8" customFormat="1" ht="16.5" customHeight="1">
      <c r="A62" s="33" t="s">
        <v>120</v>
      </c>
      <c r="B62" s="16"/>
      <c r="C62" s="17" t="s">
        <v>88</v>
      </c>
      <c r="D62" s="18">
        <v>1</v>
      </c>
      <c r="E62" s="116" t="s">
        <v>203</v>
      </c>
      <c r="F62" s="19">
        <f>'桜町FA'!J25</f>
        <v>0</v>
      </c>
      <c r="G62" s="20"/>
      <c r="H62" s="21"/>
      <c r="I62" s="6"/>
      <c r="J62" s="7"/>
    </row>
    <row r="63" spans="1:10" s="8" customFormat="1" ht="16.5" customHeight="1">
      <c r="A63" s="10"/>
      <c r="B63" s="10"/>
      <c r="C63" s="11"/>
      <c r="D63" s="12"/>
      <c r="E63" s="13"/>
      <c r="F63" s="13"/>
      <c r="G63" s="14"/>
      <c r="H63" s="15"/>
      <c r="I63" s="6"/>
      <c r="J63" s="7"/>
    </row>
    <row r="64" spans="1:10" s="8" customFormat="1" ht="16.5" customHeight="1">
      <c r="A64" s="33" t="s">
        <v>121</v>
      </c>
      <c r="B64" s="16"/>
      <c r="C64" s="17" t="s">
        <v>88</v>
      </c>
      <c r="D64" s="18">
        <v>1</v>
      </c>
      <c r="E64" s="116" t="s">
        <v>203</v>
      </c>
      <c r="F64" s="19">
        <f>'桜林FA'!J25</f>
        <v>0</v>
      </c>
      <c r="G64" s="20"/>
      <c r="H64" s="21"/>
      <c r="I64" s="6"/>
      <c r="J64" s="7"/>
    </row>
    <row r="65" spans="1:10" s="8" customFormat="1" ht="16.5" customHeight="1">
      <c r="A65" s="10"/>
      <c r="B65" s="10"/>
      <c r="C65" s="11"/>
      <c r="D65" s="12"/>
      <c r="E65" s="24"/>
      <c r="F65" s="13"/>
      <c r="G65" s="14"/>
      <c r="H65" s="15"/>
      <c r="I65" s="6"/>
      <c r="J65" s="7"/>
    </row>
    <row r="66" spans="1:10" s="8" customFormat="1" ht="16.5" customHeight="1">
      <c r="A66" s="33" t="s">
        <v>122</v>
      </c>
      <c r="B66" s="16"/>
      <c r="C66" s="17" t="s">
        <v>88</v>
      </c>
      <c r="D66" s="18">
        <v>1</v>
      </c>
      <c r="E66" s="116" t="s">
        <v>203</v>
      </c>
      <c r="F66" s="19">
        <f>'新田FA'!J25</f>
        <v>0</v>
      </c>
      <c r="G66" s="20"/>
      <c r="H66" s="21"/>
      <c r="I66" s="6"/>
      <c r="J66" s="7"/>
    </row>
    <row r="67" spans="1:10" s="8" customFormat="1" ht="16.5" customHeight="1">
      <c r="A67" s="10"/>
      <c r="B67" s="10"/>
      <c r="C67" s="11"/>
      <c r="D67" s="12"/>
      <c r="E67" s="13"/>
      <c r="F67" s="13"/>
      <c r="G67" s="14"/>
      <c r="H67" s="15"/>
      <c r="I67" s="6"/>
      <c r="J67" s="7"/>
    </row>
    <row r="68" spans="1:10" s="8" customFormat="1" ht="16.5" customHeight="1">
      <c r="A68" s="33" t="s">
        <v>183</v>
      </c>
      <c r="B68" s="16"/>
      <c r="C68" s="17" t="s">
        <v>88</v>
      </c>
      <c r="D68" s="18">
        <v>1</v>
      </c>
      <c r="E68" s="116" t="s">
        <v>203</v>
      </c>
      <c r="F68" s="19">
        <f>'今池FA'!J25</f>
        <v>0</v>
      </c>
      <c r="G68" s="20"/>
      <c r="H68" s="21"/>
      <c r="I68" s="6"/>
      <c r="J68" s="7"/>
    </row>
    <row r="69" spans="1:10" s="8" customFormat="1" ht="16.5" customHeight="1">
      <c r="A69" s="10"/>
      <c r="B69" s="10"/>
      <c r="C69" s="11"/>
      <c r="D69" s="12"/>
      <c r="E69" s="13"/>
      <c r="F69" s="13"/>
      <c r="G69" s="14"/>
      <c r="H69" s="15"/>
      <c r="I69" s="6"/>
      <c r="J69" s="7"/>
    </row>
    <row r="70" spans="1:10" s="8" customFormat="1" ht="16.5" customHeight="1">
      <c r="A70" s="33" t="s">
        <v>123</v>
      </c>
      <c r="B70" s="16"/>
      <c r="C70" s="17" t="s">
        <v>88</v>
      </c>
      <c r="D70" s="18">
        <v>1</v>
      </c>
      <c r="E70" s="116" t="s">
        <v>203</v>
      </c>
      <c r="F70" s="19">
        <f>'三安FA'!J25</f>
        <v>0</v>
      </c>
      <c r="G70" s="20"/>
      <c r="H70" s="21"/>
      <c r="I70" s="6"/>
      <c r="J70" s="7"/>
    </row>
    <row r="71" spans="1:10" s="8" customFormat="1" ht="16.5" customHeight="1">
      <c r="A71" s="10"/>
      <c r="B71" s="10"/>
      <c r="C71" s="11"/>
      <c r="D71" s="12"/>
      <c r="E71" s="13"/>
      <c r="F71" s="13"/>
      <c r="G71" s="14"/>
      <c r="H71" s="15"/>
      <c r="I71" s="6"/>
      <c r="J71" s="7"/>
    </row>
    <row r="72" spans="1:10" s="8" customFormat="1" ht="16.5" customHeight="1">
      <c r="A72" s="33" t="s">
        <v>124</v>
      </c>
      <c r="B72" s="16"/>
      <c r="C72" s="17" t="s">
        <v>88</v>
      </c>
      <c r="D72" s="18">
        <v>1</v>
      </c>
      <c r="E72" s="116" t="s">
        <v>203</v>
      </c>
      <c r="F72" s="19">
        <f>'梨FA'!J25</f>
        <v>0</v>
      </c>
      <c r="G72" s="20"/>
      <c r="H72" s="21"/>
      <c r="I72" s="6"/>
      <c r="J72" s="7"/>
    </row>
    <row r="73" spans="1:10" s="8" customFormat="1" ht="16.5" customHeight="1">
      <c r="A73" s="10"/>
      <c r="B73" s="10"/>
      <c r="C73" s="11"/>
      <c r="D73" s="12"/>
      <c r="E73" s="13"/>
      <c r="F73" s="13"/>
      <c r="G73" s="14"/>
      <c r="H73" s="15"/>
      <c r="I73" s="6"/>
      <c r="J73" s="7"/>
    </row>
    <row r="74" spans="1:10" s="8" customFormat="1" ht="16.5" customHeight="1">
      <c r="A74" s="33" t="s">
        <v>125</v>
      </c>
      <c r="B74" s="16"/>
      <c r="C74" s="17" t="s">
        <v>88</v>
      </c>
      <c r="D74" s="18">
        <v>1</v>
      </c>
      <c r="E74" s="116" t="s">
        <v>203</v>
      </c>
      <c r="F74" s="19">
        <f>'南中FA'!J25</f>
        <v>0</v>
      </c>
      <c r="G74" s="20"/>
      <c r="H74" s="21"/>
      <c r="I74" s="6"/>
      <c r="J74" s="7"/>
    </row>
    <row r="75" spans="1:10" s="8" customFormat="1" ht="16.5" customHeight="1">
      <c r="A75" s="10"/>
      <c r="B75" s="10"/>
      <c r="C75" s="11"/>
      <c r="D75" s="12"/>
      <c r="E75" s="13"/>
      <c r="F75" s="13"/>
      <c r="G75" s="14"/>
      <c r="H75" s="15"/>
      <c r="I75" s="6"/>
      <c r="J75" s="7"/>
    </row>
    <row r="76" spans="1:10" s="8" customFormat="1" ht="16.5" customHeight="1">
      <c r="A76" s="33" t="s">
        <v>126</v>
      </c>
      <c r="B76" s="16"/>
      <c r="C76" s="17" t="s">
        <v>88</v>
      </c>
      <c r="D76" s="18">
        <v>1</v>
      </c>
      <c r="E76" s="116" t="s">
        <v>203</v>
      </c>
      <c r="F76" s="19">
        <f>'北中FA'!J25</f>
        <v>0</v>
      </c>
      <c r="G76" s="20"/>
      <c r="H76" s="21"/>
      <c r="I76" s="6"/>
      <c r="J76" s="7"/>
    </row>
    <row r="77" spans="1:10" s="8" customFormat="1" ht="16.5" customHeight="1">
      <c r="A77" s="10"/>
      <c r="B77" s="10"/>
      <c r="C77" s="11"/>
      <c r="D77" s="12"/>
      <c r="E77" s="13"/>
      <c r="F77" s="13"/>
      <c r="G77" s="14"/>
      <c r="H77" s="15"/>
      <c r="I77" s="6"/>
      <c r="J77" s="7"/>
    </row>
    <row r="78" spans="1:10" s="8" customFormat="1" ht="16.5" customHeight="1">
      <c r="A78" s="33" t="s">
        <v>127</v>
      </c>
      <c r="B78" s="16"/>
      <c r="C78" s="17" t="s">
        <v>88</v>
      </c>
      <c r="D78" s="18">
        <v>1</v>
      </c>
      <c r="E78" s="116" t="s">
        <v>203</v>
      </c>
      <c r="F78" s="19">
        <f>'明中FA'!J25</f>
        <v>0</v>
      </c>
      <c r="G78" s="20"/>
      <c r="H78" s="21"/>
      <c r="I78" s="6"/>
      <c r="J78" s="7"/>
    </row>
    <row r="79" spans="1:10" s="8" customFormat="1" ht="16.5" customHeight="1">
      <c r="A79" s="10"/>
      <c r="B79" s="10"/>
      <c r="C79" s="11"/>
      <c r="D79" s="12"/>
      <c r="E79" s="24"/>
      <c r="F79" s="13"/>
      <c r="G79" s="14"/>
      <c r="H79" s="15"/>
      <c r="I79" s="6"/>
      <c r="J79" s="7"/>
    </row>
    <row r="80" spans="1:10" s="8" customFormat="1" ht="16.5" customHeight="1">
      <c r="A80" s="33" t="s">
        <v>152</v>
      </c>
      <c r="B80" s="16"/>
      <c r="C80" s="17" t="s">
        <v>88</v>
      </c>
      <c r="D80" s="18">
        <v>1</v>
      </c>
      <c r="E80" s="116" t="s">
        <v>203</v>
      </c>
      <c r="F80" s="19">
        <f>'西中FA'!J25</f>
        <v>0</v>
      </c>
      <c r="G80" s="20"/>
      <c r="H80" s="21"/>
      <c r="I80" s="6"/>
      <c r="J80" s="7"/>
    </row>
    <row r="81" spans="1:10" s="8" customFormat="1" ht="16.5" customHeight="1">
      <c r="A81" s="10"/>
      <c r="B81" s="10"/>
      <c r="C81" s="11"/>
      <c r="D81" s="12"/>
      <c r="E81" s="13"/>
      <c r="F81" s="13"/>
      <c r="G81" s="14"/>
      <c r="H81" s="15"/>
      <c r="I81" s="6"/>
      <c r="J81" s="7"/>
    </row>
    <row r="82" spans="1:10" s="8" customFormat="1" ht="16.5" customHeight="1">
      <c r="A82" s="33" t="s">
        <v>128</v>
      </c>
      <c r="B82" s="16"/>
      <c r="C82" s="17" t="s">
        <v>88</v>
      </c>
      <c r="D82" s="18">
        <v>1</v>
      </c>
      <c r="E82" s="116" t="s">
        <v>203</v>
      </c>
      <c r="F82" s="19">
        <f>'桜中FA'!J25</f>
        <v>0</v>
      </c>
      <c r="G82" s="20"/>
      <c r="H82" s="21"/>
      <c r="I82" s="6"/>
      <c r="J82" s="7"/>
    </row>
    <row r="83" spans="1:10" s="8" customFormat="1" ht="16.5" customHeight="1">
      <c r="A83" s="10"/>
      <c r="B83" s="10"/>
      <c r="C83" s="11"/>
      <c r="D83" s="12"/>
      <c r="E83" s="13"/>
      <c r="F83" s="13"/>
      <c r="G83" s="14"/>
      <c r="H83" s="15"/>
      <c r="I83" s="6"/>
      <c r="J83" s="7"/>
    </row>
    <row r="84" spans="1:10" s="8" customFormat="1" ht="16.5" customHeight="1">
      <c r="A84" s="33" t="s">
        <v>129</v>
      </c>
      <c r="B84" s="16"/>
      <c r="C84" s="17" t="s">
        <v>88</v>
      </c>
      <c r="D84" s="18">
        <v>1</v>
      </c>
      <c r="E84" s="116" t="s">
        <v>203</v>
      </c>
      <c r="F84" s="19">
        <f>'東山FA'!J25</f>
        <v>0</v>
      </c>
      <c r="G84" s="20"/>
      <c r="H84" s="21"/>
      <c r="I84" s="6"/>
      <c r="J84" s="7"/>
    </row>
    <row r="85" spans="1:10" s="8" customFormat="1" ht="16.5" customHeight="1">
      <c r="A85" s="10"/>
      <c r="B85" s="10"/>
      <c r="C85" s="11"/>
      <c r="D85" s="12"/>
      <c r="E85" s="13"/>
      <c r="F85" s="13"/>
      <c r="G85" s="14"/>
      <c r="H85" s="15"/>
      <c r="I85" s="6"/>
      <c r="J85" s="7"/>
    </row>
    <row r="86" spans="1:10" s="8" customFormat="1" ht="16.5" customHeight="1">
      <c r="A86" s="33" t="s">
        <v>130</v>
      </c>
      <c r="B86" s="16"/>
      <c r="C86" s="17" t="s">
        <v>88</v>
      </c>
      <c r="D86" s="18">
        <v>1</v>
      </c>
      <c r="E86" s="116" t="s">
        <v>203</v>
      </c>
      <c r="F86" s="19">
        <f>'安中FA'!J25</f>
        <v>0</v>
      </c>
      <c r="G86" s="20"/>
      <c r="H86" s="21"/>
      <c r="I86" s="6"/>
      <c r="J86" s="7"/>
    </row>
    <row r="87" spans="1:10" s="8" customFormat="1" ht="16.5" customHeight="1">
      <c r="A87" s="10"/>
      <c r="B87" s="10"/>
      <c r="C87" s="11"/>
      <c r="D87" s="12"/>
      <c r="E87" s="13"/>
      <c r="F87" s="13"/>
      <c r="G87" s="14"/>
      <c r="H87" s="15"/>
      <c r="I87" s="6"/>
      <c r="J87" s="7"/>
    </row>
    <row r="88" spans="1:10" s="8" customFormat="1" ht="16.5" customHeight="1">
      <c r="A88" s="33" t="s">
        <v>131</v>
      </c>
      <c r="B88" s="16"/>
      <c r="C88" s="17" t="s">
        <v>88</v>
      </c>
      <c r="D88" s="18">
        <v>1</v>
      </c>
      <c r="E88" s="116" t="s">
        <v>203</v>
      </c>
      <c r="F88" s="19">
        <f>'篠目FA'!J25</f>
        <v>0</v>
      </c>
      <c r="G88" s="20"/>
      <c r="H88" s="21"/>
      <c r="I88" s="6"/>
      <c r="J88" s="7"/>
    </row>
    <row r="89" spans="1:10" s="8" customFormat="1" ht="16.5" customHeight="1">
      <c r="A89" s="10"/>
      <c r="B89" s="10"/>
      <c r="C89" s="11"/>
      <c r="D89" s="12"/>
      <c r="E89" s="13"/>
      <c r="F89" s="13"/>
      <c r="G89" s="14"/>
      <c r="H89" s="15"/>
      <c r="I89" s="6"/>
      <c r="J89" s="7"/>
    </row>
    <row r="90" spans="1:10" s="8" customFormat="1" ht="16.5" customHeight="1">
      <c r="A90" s="33" t="s">
        <v>153</v>
      </c>
      <c r="B90" s="16"/>
      <c r="C90" s="17" t="s">
        <v>88</v>
      </c>
      <c r="D90" s="18">
        <v>1</v>
      </c>
      <c r="E90" s="116" t="s">
        <v>203</v>
      </c>
      <c r="F90" s="19">
        <f>'教ｾFA'!J25</f>
        <v>0</v>
      </c>
      <c r="G90" s="20"/>
      <c r="H90" s="21"/>
      <c r="I90" s="6"/>
      <c r="J90" s="7"/>
    </row>
    <row r="91" spans="1:10" s="8" customFormat="1" ht="16.5" customHeight="1">
      <c r="A91" s="10"/>
      <c r="B91" s="10"/>
      <c r="C91" s="11"/>
      <c r="D91" s="12"/>
      <c r="E91" s="13"/>
      <c r="F91" s="13"/>
      <c r="G91" s="14"/>
      <c r="H91" s="15"/>
      <c r="I91" s="6"/>
      <c r="J91" s="7"/>
    </row>
    <row r="92" spans="1:10" s="8" customFormat="1" ht="16.5" customHeight="1">
      <c r="A92" s="33" t="s">
        <v>154</v>
      </c>
      <c r="B92" s="16"/>
      <c r="C92" s="17" t="s">
        <v>88</v>
      </c>
      <c r="D92" s="18">
        <v>1</v>
      </c>
      <c r="E92" s="116" t="s">
        <v>203</v>
      </c>
      <c r="F92" s="19">
        <f>'北調高L'!J25</f>
        <v>0</v>
      </c>
      <c r="G92" s="20"/>
      <c r="H92" s="21"/>
      <c r="I92" s="6"/>
      <c r="J92" s="7"/>
    </row>
    <row r="93" spans="1:10" s="8" customFormat="1" ht="16.5" customHeight="1">
      <c r="A93" s="10"/>
      <c r="B93" s="10"/>
      <c r="C93" s="11"/>
      <c r="D93" s="12"/>
      <c r="E93" s="24"/>
      <c r="F93" s="13"/>
      <c r="G93" s="14"/>
      <c r="H93" s="15"/>
      <c r="I93" s="6"/>
      <c r="J93" s="7"/>
    </row>
    <row r="94" spans="1:10" s="8" customFormat="1" ht="16.5" customHeight="1">
      <c r="A94" s="33" t="s">
        <v>155</v>
      </c>
      <c r="B94" s="16"/>
      <c r="C94" s="17" t="s">
        <v>88</v>
      </c>
      <c r="D94" s="18">
        <v>1</v>
      </c>
      <c r="E94" s="116" t="s">
        <v>203</v>
      </c>
      <c r="F94" s="19">
        <f>'南調高L'!J25</f>
        <v>0</v>
      </c>
      <c r="G94" s="20"/>
      <c r="H94" s="21"/>
      <c r="I94" s="6"/>
      <c r="J94" s="7"/>
    </row>
    <row r="95" spans="1:10" s="8" customFormat="1" ht="16.5" customHeight="1">
      <c r="A95" s="10"/>
      <c r="B95" s="10"/>
      <c r="C95" s="11"/>
      <c r="D95" s="12"/>
      <c r="E95" s="13"/>
      <c r="F95" s="13"/>
      <c r="G95" s="14"/>
      <c r="H95" s="15"/>
      <c r="I95" s="6"/>
      <c r="J95" s="7"/>
    </row>
    <row r="96" spans="1:10" s="8" customFormat="1" ht="16.5" customHeight="1">
      <c r="A96" s="33" t="s">
        <v>156</v>
      </c>
      <c r="B96" s="16"/>
      <c r="C96" s="17" t="s">
        <v>88</v>
      </c>
      <c r="D96" s="18">
        <v>1</v>
      </c>
      <c r="E96" s="116" t="s">
        <v>203</v>
      </c>
      <c r="F96" s="19">
        <f>'中調高2A'!J25</f>
        <v>0</v>
      </c>
      <c r="G96" s="20"/>
      <c r="H96" s="21"/>
      <c r="I96" s="6"/>
      <c r="J96" s="7"/>
    </row>
    <row r="97" spans="1:10" s="8" customFormat="1" ht="16.5" customHeight="1">
      <c r="A97" s="10"/>
      <c r="B97" s="10"/>
      <c r="C97" s="11"/>
      <c r="D97" s="12"/>
      <c r="E97" s="13"/>
      <c r="F97" s="13"/>
      <c r="G97" s="14"/>
      <c r="H97" s="15"/>
      <c r="I97" s="6"/>
      <c r="J97" s="7"/>
    </row>
    <row r="98" spans="1:10" s="8" customFormat="1" ht="16.5" customHeight="1">
      <c r="A98" s="33" t="s">
        <v>159</v>
      </c>
      <c r="B98" s="16"/>
      <c r="C98" s="17" t="s">
        <v>88</v>
      </c>
      <c r="D98" s="18">
        <v>1</v>
      </c>
      <c r="E98" s="116" t="s">
        <v>203</v>
      </c>
      <c r="F98" s="19">
        <f>'文ｾFA'!J25</f>
        <v>0</v>
      </c>
      <c r="G98" s="20"/>
      <c r="H98" s="21"/>
      <c r="I98" s="6"/>
      <c r="J98" s="7"/>
    </row>
    <row r="99" spans="1:10" s="8" customFormat="1" ht="16.5" customHeight="1">
      <c r="A99" s="10"/>
      <c r="B99" s="10"/>
      <c r="C99" s="11"/>
      <c r="D99" s="12"/>
      <c r="E99" s="13"/>
      <c r="F99" s="13"/>
      <c r="G99" s="14"/>
      <c r="H99" s="15"/>
      <c r="I99" s="6"/>
      <c r="J99" s="7"/>
    </row>
    <row r="100" spans="1:10" s="8" customFormat="1" ht="16.5" customHeight="1">
      <c r="A100" s="33" t="s">
        <v>160</v>
      </c>
      <c r="B100" s="16"/>
      <c r="C100" s="17" t="s">
        <v>88</v>
      </c>
      <c r="D100" s="18">
        <v>1</v>
      </c>
      <c r="E100" s="116" t="s">
        <v>203</v>
      </c>
      <c r="F100" s="19">
        <f>'桜公FA'!J25</f>
        <v>0</v>
      </c>
      <c r="G100" s="20"/>
      <c r="H100" s="21"/>
      <c r="I100" s="6"/>
      <c r="J100" s="7"/>
    </row>
    <row r="101" spans="1:10" s="8" customFormat="1" ht="16.5" customHeight="1">
      <c r="A101" s="10"/>
      <c r="B101" s="10"/>
      <c r="C101" s="11"/>
      <c r="D101" s="12"/>
      <c r="E101" s="13"/>
      <c r="F101" s="13"/>
      <c r="G101" s="14"/>
      <c r="H101" s="15"/>
      <c r="I101" s="6"/>
      <c r="J101" s="7"/>
    </row>
    <row r="102" spans="1:10" s="8" customFormat="1" ht="16.5" customHeight="1">
      <c r="A102" s="33" t="s">
        <v>161</v>
      </c>
      <c r="B102" s="16"/>
      <c r="C102" s="17" t="s">
        <v>88</v>
      </c>
      <c r="D102" s="18">
        <v>1</v>
      </c>
      <c r="E102" s="116" t="s">
        <v>203</v>
      </c>
      <c r="F102" s="19">
        <f>'北公FA'!J25</f>
        <v>0</v>
      </c>
      <c r="G102" s="20"/>
      <c r="H102" s="21"/>
      <c r="I102" s="6"/>
      <c r="J102" s="7"/>
    </row>
    <row r="103" spans="1:10" s="8" customFormat="1" ht="16.5" customHeight="1">
      <c r="A103" s="10"/>
      <c r="B103" s="10"/>
      <c r="C103" s="11"/>
      <c r="D103" s="12"/>
      <c r="E103" s="13"/>
      <c r="F103" s="13"/>
      <c r="G103" s="14"/>
      <c r="H103" s="15"/>
      <c r="I103" s="6"/>
      <c r="J103" s="7"/>
    </row>
    <row r="104" spans="1:10" s="8" customFormat="1" ht="16.5" customHeight="1">
      <c r="A104" s="33" t="s">
        <v>162</v>
      </c>
      <c r="B104" s="16"/>
      <c r="C104" s="17" t="s">
        <v>88</v>
      </c>
      <c r="D104" s="18">
        <v>1</v>
      </c>
      <c r="E104" s="116" t="s">
        <v>203</v>
      </c>
      <c r="F104" s="19">
        <f>'西公FA'!J25</f>
        <v>0</v>
      </c>
      <c r="G104" s="20"/>
      <c r="H104" s="21"/>
      <c r="I104" s="6"/>
      <c r="J104" s="7"/>
    </row>
    <row r="105" spans="1:10" s="8" customFormat="1" ht="16.5" customHeight="1">
      <c r="A105" s="10"/>
      <c r="B105" s="10"/>
      <c r="C105" s="11"/>
      <c r="D105" s="12"/>
      <c r="E105" s="13"/>
      <c r="F105" s="13"/>
      <c r="G105" s="14"/>
      <c r="H105" s="15"/>
      <c r="I105" s="6"/>
      <c r="J105" s="7"/>
    </row>
    <row r="106" spans="1:10" s="8" customFormat="1" ht="16.5" customHeight="1">
      <c r="A106" s="33" t="s">
        <v>163</v>
      </c>
      <c r="B106" s="16"/>
      <c r="C106" s="17" t="s">
        <v>88</v>
      </c>
      <c r="D106" s="18">
        <v>1</v>
      </c>
      <c r="E106" s="116" t="s">
        <v>203</v>
      </c>
      <c r="F106" s="19">
        <f>'作公FA'!J25</f>
        <v>0</v>
      </c>
      <c r="G106" s="20"/>
      <c r="H106" s="21"/>
      <c r="I106" s="6"/>
      <c r="J106" s="7"/>
    </row>
    <row r="107" spans="1:10" s="8" customFormat="1" ht="16.5" customHeight="1">
      <c r="A107" s="10"/>
      <c r="B107" s="10"/>
      <c r="C107" s="11"/>
      <c r="D107" s="12"/>
      <c r="E107" s="24"/>
      <c r="F107" s="13"/>
      <c r="G107" s="14"/>
      <c r="H107" s="15"/>
      <c r="I107" s="6"/>
      <c r="J107" s="7"/>
    </row>
    <row r="108" spans="1:10" s="8" customFormat="1" ht="16.5" customHeight="1">
      <c r="A108" s="33" t="s">
        <v>164</v>
      </c>
      <c r="B108" s="16"/>
      <c r="C108" s="17" t="s">
        <v>88</v>
      </c>
      <c r="D108" s="18">
        <v>1</v>
      </c>
      <c r="E108" s="116" t="s">
        <v>203</v>
      </c>
      <c r="F108" s="19">
        <f>'東公FA'!J25</f>
        <v>0</v>
      </c>
      <c r="G108" s="20"/>
      <c r="H108" s="21"/>
      <c r="I108" s="6"/>
      <c r="J108" s="7"/>
    </row>
    <row r="109" spans="1:10" s="8" customFormat="1" ht="16.5" customHeight="1">
      <c r="A109" s="10"/>
      <c r="B109" s="10"/>
      <c r="C109" s="11"/>
      <c r="D109" s="12"/>
      <c r="E109" s="13"/>
      <c r="F109" s="13"/>
      <c r="G109" s="14"/>
      <c r="H109" s="15"/>
      <c r="I109" s="6"/>
      <c r="J109" s="7"/>
    </row>
    <row r="110" spans="1:10" s="8" customFormat="1" ht="16.5" customHeight="1">
      <c r="A110" s="33" t="s">
        <v>202</v>
      </c>
      <c r="B110" s="16"/>
      <c r="C110" s="17" t="s">
        <v>88</v>
      </c>
      <c r="D110" s="18">
        <v>1</v>
      </c>
      <c r="E110" s="116" t="s">
        <v>203</v>
      </c>
      <c r="F110" s="19">
        <f>'南公FA'!J25</f>
        <v>0</v>
      </c>
      <c r="G110" s="20"/>
      <c r="H110" s="21"/>
      <c r="I110" s="6"/>
      <c r="J110" s="7"/>
    </row>
    <row r="111" spans="1:10" s="8" customFormat="1" ht="16.5" customHeight="1">
      <c r="A111" s="10"/>
      <c r="B111" s="10"/>
      <c r="C111" s="11"/>
      <c r="D111" s="12"/>
      <c r="E111" s="13"/>
      <c r="F111" s="13"/>
      <c r="G111" s="14"/>
      <c r="H111" s="15"/>
      <c r="I111" s="6"/>
      <c r="J111" s="7"/>
    </row>
    <row r="112" spans="1:10" s="8" customFormat="1" ht="16.5" customHeight="1">
      <c r="A112" s="33" t="s">
        <v>165</v>
      </c>
      <c r="B112" s="16"/>
      <c r="C112" s="17" t="s">
        <v>88</v>
      </c>
      <c r="D112" s="18">
        <v>1</v>
      </c>
      <c r="E112" s="116" t="s">
        <v>203</v>
      </c>
      <c r="F112" s="19">
        <f>'二公FA'!J25</f>
        <v>0</v>
      </c>
      <c r="G112" s="20"/>
      <c r="H112" s="21"/>
      <c r="I112" s="6"/>
      <c r="J112" s="7"/>
    </row>
    <row r="113" spans="1:10" s="8" customFormat="1" ht="16.5" customHeight="1">
      <c r="A113" s="10"/>
      <c r="B113" s="10"/>
      <c r="C113" s="11"/>
      <c r="D113" s="12"/>
      <c r="E113" s="13"/>
      <c r="F113" s="13"/>
      <c r="G113" s="14"/>
      <c r="H113" s="15"/>
      <c r="I113" s="6"/>
      <c r="J113" s="7"/>
    </row>
    <row r="114" spans="1:10" s="8" customFormat="1" ht="16.5" customHeight="1">
      <c r="A114" s="33" t="s">
        <v>166</v>
      </c>
      <c r="B114" s="16"/>
      <c r="C114" s="17" t="s">
        <v>88</v>
      </c>
      <c r="D114" s="18">
        <v>1</v>
      </c>
      <c r="E114" s="116" t="s">
        <v>203</v>
      </c>
      <c r="F114" s="19">
        <f>'中公FA'!J25</f>
        <v>0</v>
      </c>
      <c r="G114" s="20"/>
      <c r="H114" s="21"/>
      <c r="I114" s="6"/>
      <c r="J114" s="7"/>
    </row>
    <row r="115" spans="1:10" s="8" customFormat="1" ht="16.5" customHeight="1">
      <c r="A115" s="10"/>
      <c r="B115" s="10"/>
      <c r="C115" s="11"/>
      <c r="D115" s="12"/>
      <c r="E115" s="13"/>
      <c r="F115" s="13"/>
      <c r="G115" s="14"/>
      <c r="H115" s="15"/>
      <c r="I115" s="6"/>
      <c r="J115" s="7"/>
    </row>
    <row r="116" spans="1:10" s="8" customFormat="1" ht="16.5" customHeight="1">
      <c r="A116" s="33" t="s">
        <v>167</v>
      </c>
      <c r="B116" s="16"/>
      <c r="C116" s="17" t="s">
        <v>88</v>
      </c>
      <c r="D116" s="18">
        <v>1</v>
      </c>
      <c r="E116" s="116" t="s">
        <v>203</v>
      </c>
      <c r="F116" s="19">
        <f>'昭公FA'!J25</f>
        <v>0</v>
      </c>
      <c r="G116" s="20"/>
      <c r="H116" s="21"/>
      <c r="I116" s="6"/>
      <c r="J116" s="7"/>
    </row>
    <row r="117" spans="1:10" s="8" customFormat="1" ht="16.5" customHeight="1">
      <c r="A117" s="10"/>
      <c r="B117" s="10"/>
      <c r="C117" s="11"/>
      <c r="D117" s="12"/>
      <c r="E117" s="13"/>
      <c r="F117" s="13"/>
      <c r="G117" s="14"/>
      <c r="H117" s="15"/>
      <c r="I117" s="6"/>
      <c r="J117" s="7"/>
    </row>
    <row r="118" spans="1:10" s="8" customFormat="1" ht="16.5" customHeight="1">
      <c r="A118" s="33" t="s">
        <v>168</v>
      </c>
      <c r="B118" s="16"/>
      <c r="C118" s="17" t="s">
        <v>88</v>
      </c>
      <c r="D118" s="18">
        <v>1</v>
      </c>
      <c r="E118" s="116" t="s">
        <v>203</v>
      </c>
      <c r="F118" s="19">
        <f>'青FA'!J25</f>
        <v>0</v>
      </c>
      <c r="G118" s="20"/>
      <c r="H118" s="21"/>
      <c r="I118" s="6"/>
      <c r="J118" s="7"/>
    </row>
    <row r="119" spans="1:10" s="8" customFormat="1" ht="16.5" customHeight="1">
      <c r="A119" s="10"/>
      <c r="B119" s="10"/>
      <c r="C119" s="11"/>
      <c r="D119" s="12"/>
      <c r="E119" s="13"/>
      <c r="F119" s="13"/>
      <c r="G119" s="14"/>
      <c r="H119" s="15"/>
      <c r="I119" s="6"/>
      <c r="J119" s="7"/>
    </row>
    <row r="120" spans="1:10" s="8" customFormat="1" ht="16.5" customHeight="1">
      <c r="A120" s="33" t="s">
        <v>169</v>
      </c>
      <c r="B120" s="16"/>
      <c r="C120" s="17" t="s">
        <v>88</v>
      </c>
      <c r="D120" s="18">
        <v>1</v>
      </c>
      <c r="E120" s="116" t="s">
        <v>203</v>
      </c>
      <c r="F120" s="19">
        <f>'体FA'!J25</f>
        <v>0</v>
      </c>
      <c r="G120" s="20"/>
      <c r="H120" s="21"/>
      <c r="I120" s="6"/>
      <c r="J120" s="7"/>
    </row>
    <row r="121" spans="1:10" s="8" customFormat="1" ht="16.5" customHeight="1">
      <c r="A121" s="10"/>
      <c r="B121" s="10"/>
      <c r="C121" s="11"/>
      <c r="D121" s="12"/>
      <c r="E121" s="13"/>
      <c r="F121" s="13"/>
      <c r="G121" s="14"/>
      <c r="H121" s="15"/>
      <c r="I121" s="6"/>
      <c r="J121" s="7"/>
    </row>
    <row r="122" spans="1:10" s="8" customFormat="1" ht="16.5" customHeight="1">
      <c r="A122" s="33" t="s">
        <v>170</v>
      </c>
      <c r="B122" s="16"/>
      <c r="C122" s="17" t="s">
        <v>88</v>
      </c>
      <c r="D122" s="18">
        <v>1</v>
      </c>
      <c r="E122" s="116" t="s">
        <v>203</v>
      </c>
      <c r="F122" s="19">
        <f>'野FA'!J25</f>
        <v>0</v>
      </c>
      <c r="G122" s="20"/>
      <c r="H122" s="21"/>
      <c r="I122" s="6"/>
      <c r="J122" s="7"/>
    </row>
    <row r="123" spans="1:10" s="8" customFormat="1" ht="16.5" customHeight="1">
      <c r="A123" s="10"/>
      <c r="B123" s="10"/>
      <c r="C123" s="11"/>
      <c r="D123" s="12"/>
      <c r="E123" s="13"/>
      <c r="F123" s="13"/>
      <c r="G123" s="14"/>
      <c r="H123" s="15"/>
      <c r="I123" s="6"/>
      <c r="J123" s="7"/>
    </row>
    <row r="124" spans="1:10" s="8" customFormat="1" ht="16.5" customHeight="1">
      <c r="A124" s="33" t="s">
        <v>171</v>
      </c>
      <c r="B124" s="16"/>
      <c r="C124" s="17" t="s">
        <v>88</v>
      </c>
      <c r="D124" s="18">
        <v>1</v>
      </c>
      <c r="E124" s="116" t="s">
        <v>203</v>
      </c>
      <c r="F124" s="19">
        <f>'和運FA'!J25</f>
        <v>0</v>
      </c>
      <c r="G124" s="20"/>
      <c r="H124" s="21"/>
      <c r="I124" s="6"/>
      <c r="J124" s="7"/>
    </row>
    <row r="125" spans="1:10" s="8" customFormat="1" ht="16.5" customHeight="1">
      <c r="A125" s="10"/>
      <c r="B125" s="10"/>
      <c r="C125" s="11"/>
      <c r="D125" s="12"/>
      <c r="E125" s="13"/>
      <c r="F125" s="13"/>
      <c r="G125" s="14"/>
      <c r="H125" s="15"/>
      <c r="I125" s="6"/>
      <c r="J125" s="7"/>
    </row>
    <row r="126" spans="1:10" s="8" customFormat="1" ht="16.5" customHeight="1">
      <c r="A126" s="33" t="s">
        <v>172</v>
      </c>
      <c r="B126" s="16"/>
      <c r="C126" s="17" t="s">
        <v>88</v>
      </c>
      <c r="D126" s="18">
        <v>1</v>
      </c>
      <c r="E126" s="116" t="s">
        <v>203</v>
      </c>
      <c r="F126" s="19">
        <f>'図FA'!J25</f>
        <v>0</v>
      </c>
      <c r="G126" s="20"/>
      <c r="H126" s="21"/>
      <c r="I126" s="6"/>
      <c r="J126" s="7"/>
    </row>
    <row r="127" spans="1:10" s="8" customFormat="1" ht="16.5" customHeight="1">
      <c r="A127" s="10"/>
      <c r="B127" s="10"/>
      <c r="C127" s="11"/>
      <c r="D127" s="12"/>
      <c r="E127" s="13"/>
      <c r="F127" s="13"/>
      <c r="G127" s="14"/>
      <c r="H127" s="15"/>
      <c r="I127" s="6"/>
      <c r="J127" s="7"/>
    </row>
    <row r="128" spans="1:10" s="8" customFormat="1" ht="16.5" customHeight="1">
      <c r="A128" s="33" t="s">
        <v>92</v>
      </c>
      <c r="B128" s="16"/>
      <c r="C128" s="17"/>
      <c r="D128" s="18"/>
      <c r="E128" s="19"/>
      <c r="F128" s="19">
        <f>SUM(F5:F126)</f>
        <v>0</v>
      </c>
      <c r="G128" s="20"/>
      <c r="H128" s="21"/>
      <c r="I128" s="6"/>
      <c r="J128" s="87">
        <f>SUM(F6:F126)</f>
        <v>0</v>
      </c>
    </row>
    <row r="129" spans="1:10" s="8" customFormat="1" ht="16.5" customHeight="1">
      <c r="A129" s="10"/>
      <c r="B129" s="10"/>
      <c r="C129" s="11"/>
      <c r="D129" s="12"/>
      <c r="E129" s="13"/>
      <c r="F129" s="13"/>
      <c r="G129" s="14"/>
      <c r="H129" s="15"/>
      <c r="I129" s="6"/>
      <c r="J129" s="7"/>
    </row>
    <row r="130" spans="1:10" s="8" customFormat="1" ht="16.5" customHeight="1">
      <c r="A130" s="33"/>
      <c r="B130" s="16"/>
      <c r="C130" s="17"/>
      <c r="D130" s="18"/>
      <c r="E130" s="19"/>
      <c r="F130" s="19"/>
      <c r="G130" s="20"/>
      <c r="H130" s="21"/>
      <c r="I130" s="6"/>
      <c r="J130" s="7"/>
    </row>
    <row r="131" spans="1:10" s="8" customFormat="1" ht="16.5" customHeight="1">
      <c r="A131" s="10"/>
      <c r="B131" s="10"/>
      <c r="C131" s="11"/>
      <c r="D131" s="12"/>
      <c r="E131" s="13"/>
      <c r="F131" s="13"/>
      <c r="G131" s="14"/>
      <c r="H131" s="15"/>
      <c r="I131" s="6"/>
      <c r="J131" s="7"/>
    </row>
    <row r="132" spans="1:10" s="8" customFormat="1" ht="16.5" customHeight="1">
      <c r="A132" s="33"/>
      <c r="B132" s="16"/>
      <c r="C132" s="17"/>
      <c r="D132" s="18"/>
      <c r="E132" s="19"/>
      <c r="F132" s="19"/>
      <c r="G132" s="20"/>
      <c r="H132" s="21"/>
      <c r="I132" s="6"/>
      <c r="J132" s="7"/>
    </row>
    <row r="133" spans="1:10" s="8" customFormat="1" ht="16.5" customHeight="1">
      <c r="A133" s="10"/>
      <c r="B133" s="10"/>
      <c r="C133" s="11"/>
      <c r="D133" s="12"/>
      <c r="E133" s="13"/>
      <c r="F133" s="13"/>
      <c r="G133" s="14"/>
      <c r="H133" s="15"/>
      <c r="I133" s="6"/>
      <c r="J133" s="7"/>
    </row>
    <row r="134" spans="1:10" s="8" customFormat="1" ht="16.5" customHeight="1">
      <c r="A134" s="33"/>
      <c r="B134" s="16"/>
      <c r="C134" s="17"/>
      <c r="D134" s="18"/>
      <c r="E134" s="19"/>
      <c r="F134" s="19"/>
      <c r="G134" s="20"/>
      <c r="H134" s="21"/>
      <c r="I134" s="6"/>
      <c r="J134" s="7"/>
    </row>
    <row r="135" spans="1:10" s="8" customFormat="1" ht="16.5" customHeight="1">
      <c r="A135" s="10"/>
      <c r="B135" s="10"/>
      <c r="C135" s="11"/>
      <c r="D135" s="12"/>
      <c r="E135" s="13"/>
      <c r="F135" s="13"/>
      <c r="G135" s="14"/>
      <c r="H135" s="15"/>
      <c r="I135" s="6"/>
      <c r="J135" s="7"/>
    </row>
    <row r="136" spans="1:10" s="8" customFormat="1" ht="16.5" customHeight="1">
      <c r="A136" s="33"/>
      <c r="B136" s="16"/>
      <c r="C136" s="17"/>
      <c r="D136" s="18"/>
      <c r="E136" s="19"/>
      <c r="F136" s="19"/>
      <c r="G136" s="20"/>
      <c r="H136" s="21"/>
      <c r="I136" s="6"/>
      <c r="J136" s="7"/>
    </row>
    <row r="137" spans="1:10" s="8" customFormat="1" ht="16.5" customHeight="1">
      <c r="A137" s="10"/>
      <c r="B137" s="10"/>
      <c r="C137" s="11"/>
      <c r="D137" s="12"/>
      <c r="E137" s="13"/>
      <c r="F137" s="13"/>
      <c r="G137" s="14"/>
      <c r="H137" s="15"/>
      <c r="I137" s="6"/>
      <c r="J137" s="7"/>
    </row>
    <row r="138" spans="1:10" s="8" customFormat="1" ht="16.5" customHeight="1">
      <c r="A138" s="33"/>
      <c r="B138" s="16"/>
      <c r="C138" s="17"/>
      <c r="D138" s="18"/>
      <c r="E138" s="19"/>
      <c r="F138" s="19"/>
      <c r="G138" s="20"/>
      <c r="H138" s="21"/>
      <c r="I138" s="6"/>
      <c r="J138" s="7"/>
    </row>
    <row r="139" spans="1:10" s="8" customFormat="1" ht="16.5" customHeight="1">
      <c r="A139" s="10"/>
      <c r="B139" s="10"/>
      <c r="C139" s="11"/>
      <c r="D139" s="12"/>
      <c r="E139" s="13"/>
      <c r="F139" s="13"/>
      <c r="G139" s="14"/>
      <c r="H139" s="15"/>
      <c r="I139" s="6"/>
      <c r="J139" s="7"/>
    </row>
    <row r="140" spans="1:10" s="8" customFormat="1" ht="16.5" customHeight="1">
      <c r="A140" s="33"/>
      <c r="B140" s="16"/>
      <c r="C140" s="17"/>
      <c r="D140" s="18"/>
      <c r="E140" s="19"/>
      <c r="F140" s="19"/>
      <c r="G140" s="20"/>
      <c r="H140" s="21"/>
      <c r="I140" s="6"/>
      <c r="J140" s="7"/>
    </row>
    <row r="141" spans="1:10" s="8" customFormat="1" ht="16.5" customHeight="1">
      <c r="A141" s="10"/>
      <c r="B141" s="10"/>
      <c r="C141" s="11"/>
      <c r="D141" s="12"/>
      <c r="E141" s="13"/>
      <c r="F141" s="13"/>
      <c r="G141" s="14"/>
      <c r="H141" s="15"/>
      <c r="I141" s="6"/>
      <c r="J141" s="7"/>
    </row>
    <row r="142" spans="1:10" s="8" customFormat="1" ht="16.5" customHeight="1">
      <c r="A142" s="33"/>
      <c r="B142" s="16"/>
      <c r="C142" s="17"/>
      <c r="D142" s="18"/>
      <c r="E142" s="19"/>
      <c r="F142" s="19"/>
      <c r="G142" s="20"/>
      <c r="H142" s="21"/>
      <c r="I142" s="6"/>
      <c r="J142" s="7"/>
    </row>
    <row r="143" spans="1:10" s="8" customFormat="1" ht="16.5" customHeight="1">
      <c r="A143" s="10"/>
      <c r="B143" s="10"/>
      <c r="C143" s="11"/>
      <c r="D143" s="12"/>
      <c r="E143" s="13"/>
      <c r="F143" s="13"/>
      <c r="G143" s="14"/>
      <c r="H143" s="15"/>
      <c r="I143" s="6"/>
      <c r="J143" s="7"/>
    </row>
    <row r="144" spans="1:10" s="8" customFormat="1" ht="16.5" customHeight="1">
      <c r="A144" s="33"/>
      <c r="B144" s="16"/>
      <c r="C144" s="17"/>
      <c r="D144" s="18"/>
      <c r="E144" s="19"/>
      <c r="F144" s="19"/>
      <c r="G144" s="20"/>
      <c r="H144" s="21"/>
      <c r="I144" s="6"/>
      <c r="J144" s="7"/>
    </row>
    <row r="145" spans="1:10" s="8" customFormat="1" ht="16.5" customHeight="1">
      <c r="A145" s="10"/>
      <c r="B145" s="10"/>
      <c r="C145" s="11"/>
      <c r="D145" s="12"/>
      <c r="E145" s="13"/>
      <c r="F145" s="13"/>
      <c r="G145" s="14"/>
      <c r="H145" s="15"/>
      <c r="I145" s="6"/>
      <c r="J145" s="7"/>
    </row>
    <row r="146" spans="1:10" s="8" customFormat="1" ht="16.5" customHeight="1">
      <c r="A146" s="33"/>
      <c r="B146" s="16"/>
      <c r="C146" s="17"/>
      <c r="D146" s="18"/>
      <c r="E146" s="19"/>
      <c r="F146" s="19"/>
      <c r="G146" s="20"/>
      <c r="H146" s="21"/>
      <c r="I146" s="6"/>
      <c r="J146" s="7"/>
    </row>
    <row r="147" spans="1:10" s="8" customFormat="1" ht="16.5" customHeight="1">
      <c r="A147" s="10"/>
      <c r="B147" s="10"/>
      <c r="C147" s="11"/>
      <c r="D147" s="12"/>
      <c r="E147" s="13"/>
      <c r="F147" s="13"/>
      <c r="G147" s="14"/>
      <c r="H147" s="15"/>
      <c r="I147" s="6"/>
      <c r="J147" s="7"/>
    </row>
    <row r="148" spans="1:10" s="8" customFormat="1" ht="16.5" customHeight="1">
      <c r="A148" s="33"/>
      <c r="B148" s="16"/>
      <c r="C148" s="17"/>
      <c r="D148" s="18"/>
      <c r="E148" s="19"/>
      <c r="F148" s="19"/>
      <c r="G148" s="20"/>
      <c r="H148" s="21"/>
      <c r="I148" s="6"/>
      <c r="J148" s="7"/>
    </row>
    <row r="149" spans="1:10" s="8" customFormat="1" ht="16.5" customHeight="1">
      <c r="A149" s="10"/>
      <c r="B149" s="10"/>
      <c r="C149" s="11"/>
      <c r="D149" s="12"/>
      <c r="E149" s="13"/>
      <c r="F149" s="13"/>
      <c r="G149" s="14"/>
      <c r="H149" s="15"/>
      <c r="I149" s="6"/>
      <c r="J149" s="7"/>
    </row>
    <row r="150" spans="1:10" s="8" customFormat="1" ht="16.5" customHeight="1">
      <c r="A150" s="33"/>
      <c r="B150" s="16"/>
      <c r="C150" s="17"/>
      <c r="D150" s="18"/>
      <c r="E150" s="19"/>
      <c r="F150" s="19"/>
      <c r="G150" s="20"/>
      <c r="H150" s="21"/>
      <c r="I150" s="6"/>
      <c r="J150" s="7"/>
    </row>
    <row r="151" spans="1:10" s="8" customFormat="1" ht="16.5" customHeight="1">
      <c r="A151" s="10"/>
      <c r="B151" s="10"/>
      <c r="C151" s="11"/>
      <c r="D151" s="12"/>
      <c r="E151" s="13"/>
      <c r="F151" s="13"/>
      <c r="G151" s="14"/>
      <c r="H151" s="15"/>
      <c r="I151" s="6"/>
      <c r="J151" s="7"/>
    </row>
    <row r="152" spans="1:10" s="8" customFormat="1" ht="16.5" customHeight="1">
      <c r="A152" s="33"/>
      <c r="B152" s="16"/>
      <c r="C152" s="17"/>
      <c r="D152" s="18"/>
      <c r="E152" s="19"/>
      <c r="F152" s="19"/>
      <c r="G152" s="20"/>
      <c r="H152" s="21"/>
      <c r="I152" s="6"/>
      <c r="J152" s="7"/>
    </row>
  </sheetData>
  <sheetProtection/>
  <mergeCells count="1">
    <mergeCell ref="G1:H1"/>
  </mergeCells>
  <printOptions horizontalCentered="1"/>
  <pageMargins left="0.4724409448818898" right="0.2755905511811024" top="0.9055118110236221" bottom="0.7874015748031497" header="0.1968503937007874" footer="0.35433070866141736"/>
  <pageSetup horizontalDpi="600" verticalDpi="600" orientation="landscape" paperSize="9" r:id="rId1"/>
  <headerFooter alignWithMargins="0">
    <oddHeader>&amp;C
&amp;"ＭＳ Ｐ明朝,標準"内　訳　書&amp;R様式第2号</oddHeader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9</v>
      </c>
      <c r="C4" s="122"/>
      <c r="E4" s="38"/>
      <c r="F4" s="38"/>
    </row>
    <row r="5" spans="1:6" ht="18.75" customHeight="1">
      <c r="A5" s="36" t="s">
        <v>1</v>
      </c>
      <c r="B5" s="122" t="s">
        <v>149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63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11000</v>
      </c>
      <c r="F13" s="108"/>
      <c r="G13" s="51">
        <f aca="true" t="shared" si="0" ref="G13:G24">E13*F13</f>
        <v>0</v>
      </c>
      <c r="H13" s="5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9300</v>
      </c>
      <c r="F14" s="108"/>
      <c r="G14" s="51">
        <f t="shared" si="0"/>
        <v>0</v>
      </c>
      <c r="H14" s="5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10100</v>
      </c>
      <c r="F15" s="108"/>
      <c r="G15" s="51">
        <f t="shared" si="0"/>
        <v>0</v>
      </c>
      <c r="H15" s="5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12400</v>
      </c>
      <c r="F16" s="108"/>
      <c r="G16" s="51">
        <f t="shared" si="0"/>
        <v>0</v>
      </c>
      <c r="H16" s="5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11200</v>
      </c>
      <c r="F17" s="108"/>
      <c r="G17" s="51">
        <f t="shared" si="0"/>
        <v>0</v>
      </c>
      <c r="H17" s="5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11900</v>
      </c>
      <c r="F18" s="108"/>
      <c r="G18" s="51">
        <f t="shared" si="0"/>
        <v>0</v>
      </c>
      <c r="H18" s="5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10900</v>
      </c>
      <c r="F19" s="108"/>
      <c r="G19" s="51">
        <f t="shared" si="0"/>
        <v>0</v>
      </c>
      <c r="H19" s="5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11000</v>
      </c>
      <c r="F20" s="108"/>
      <c r="G20" s="51">
        <f t="shared" si="0"/>
        <v>0</v>
      </c>
      <c r="H20" s="5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10700</v>
      </c>
      <c r="F21" s="108"/>
      <c r="G21" s="51">
        <f t="shared" si="0"/>
        <v>0</v>
      </c>
      <c r="H21" s="5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12500</v>
      </c>
      <c r="F22" s="108"/>
      <c r="G22" s="51">
        <f t="shared" si="0"/>
        <v>0</v>
      </c>
      <c r="H22" s="5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12100</v>
      </c>
      <c r="F23" s="108"/>
      <c r="G23" s="51">
        <f t="shared" si="0"/>
        <v>0</v>
      </c>
      <c r="H23" s="5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10900</v>
      </c>
      <c r="F24" s="108"/>
      <c r="G24" s="51">
        <f t="shared" si="0"/>
        <v>0</v>
      </c>
      <c r="H24" s="5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134000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174</v>
      </c>
      <c r="C30" s="135"/>
      <c r="D30" s="135"/>
    </row>
    <row r="31" ht="13.5">
      <c r="J31" s="34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10</v>
      </c>
      <c r="C4" s="122"/>
      <c r="E4" s="38"/>
      <c r="F4" s="38"/>
    </row>
    <row r="5" spans="1:6" ht="18.75" customHeight="1">
      <c r="A5" s="36" t="s">
        <v>1</v>
      </c>
      <c r="B5" s="179" t="s">
        <v>141</v>
      </c>
      <c r="C5" s="180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58</v>
      </c>
      <c r="D8" s="41" t="s">
        <v>8</v>
      </c>
      <c r="E8" s="128" t="s">
        <v>9</v>
      </c>
      <c r="F8" s="134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81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81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81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5400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5400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8200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9100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7900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7500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5800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5300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5700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8700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8300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6100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83400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176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C13:D13"/>
    <mergeCell ref="C14:D14"/>
    <mergeCell ref="C15:D15"/>
    <mergeCell ref="C16:D16"/>
    <mergeCell ref="C17:D17"/>
    <mergeCell ref="G27:J27"/>
    <mergeCell ref="C20:D20"/>
    <mergeCell ref="C22:D22"/>
    <mergeCell ref="C25:D25"/>
    <mergeCell ref="C21:D21"/>
    <mergeCell ref="C30:D30"/>
    <mergeCell ref="G29:J29"/>
    <mergeCell ref="C19:D19"/>
    <mergeCell ref="G28:J28"/>
    <mergeCell ref="C23:D23"/>
    <mergeCell ref="C24:D24"/>
    <mergeCell ref="G8:G11"/>
    <mergeCell ref="E8:E11"/>
    <mergeCell ref="C12:D12"/>
    <mergeCell ref="C18:D18"/>
    <mergeCell ref="H7:H11"/>
    <mergeCell ref="A2:J2"/>
    <mergeCell ref="B4:C4"/>
    <mergeCell ref="B5:C5"/>
    <mergeCell ref="B7:D7"/>
    <mergeCell ref="E7:G7"/>
    <mergeCell ref="F8:F11"/>
    <mergeCell ref="I7:I11"/>
    <mergeCell ref="J8:J11"/>
    <mergeCell ref="A8:A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11</v>
      </c>
      <c r="C4" s="122"/>
      <c r="E4" s="38"/>
      <c r="F4" s="38"/>
    </row>
    <row r="5" spans="1:6" ht="18.75" customHeight="1">
      <c r="A5" s="36" t="s">
        <v>1</v>
      </c>
      <c r="B5" s="122" t="s">
        <v>142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426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53200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49400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57100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56500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51800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56200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50700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53700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53700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62500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58300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54600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657700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176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49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12</v>
      </c>
      <c r="C4" s="122"/>
      <c r="E4" s="38"/>
      <c r="F4" s="38"/>
    </row>
    <row r="5" spans="1:6" ht="18.75" customHeight="1">
      <c r="A5" s="36" t="s">
        <v>1</v>
      </c>
      <c r="B5" s="179" t="s">
        <v>137</v>
      </c>
      <c r="C5" s="180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65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8400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/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9400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11000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9200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4"/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10300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10300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7700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4"/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8000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8000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9000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4"/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7700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9100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108100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K25" s="84"/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176</v>
      </c>
      <c r="C30" s="135"/>
      <c r="D30" s="135"/>
    </row>
    <row r="31" ht="13.5">
      <c r="J31" s="85">
        <f>ROUNDUP(J25/E25,2)</f>
        <v>0</v>
      </c>
    </row>
    <row r="49" ht="13.5">
      <c r="K49" s="84"/>
    </row>
  </sheetData>
  <sheetProtection/>
  <mergeCells count="30">
    <mergeCell ref="C13:D13"/>
    <mergeCell ref="C14:D14"/>
    <mergeCell ref="C15:D15"/>
    <mergeCell ref="C16:D16"/>
    <mergeCell ref="C17:D17"/>
    <mergeCell ref="G27:J27"/>
    <mergeCell ref="C20:D20"/>
    <mergeCell ref="C22:D22"/>
    <mergeCell ref="C25:D25"/>
    <mergeCell ref="C21:D21"/>
    <mergeCell ref="C30:D30"/>
    <mergeCell ref="G29:J29"/>
    <mergeCell ref="C19:D19"/>
    <mergeCell ref="G28:J28"/>
    <mergeCell ref="C23:D23"/>
    <mergeCell ref="C24:D24"/>
    <mergeCell ref="G8:G11"/>
    <mergeCell ref="E8:E11"/>
    <mergeCell ref="C12:D12"/>
    <mergeCell ref="C18:D18"/>
    <mergeCell ref="H7:H11"/>
    <mergeCell ref="A2:J2"/>
    <mergeCell ref="B4:C4"/>
    <mergeCell ref="B5:C5"/>
    <mergeCell ref="B7:D7"/>
    <mergeCell ref="E7:G7"/>
    <mergeCell ref="F8:F11"/>
    <mergeCell ref="I7:I11"/>
    <mergeCell ref="J8:J11"/>
    <mergeCell ref="A8:A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55"/>
  <sheetViews>
    <sheetView view="pageBreakPreview" zoomScale="70" zoomScaleNormal="70" zoomScaleSheetLayoutView="7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4.625" style="34" customWidth="1"/>
    <col min="6" max="6" width="15.50390625" style="34" customWidth="1"/>
    <col min="7" max="7" width="16.875" style="34" customWidth="1"/>
    <col min="8" max="8" width="17.50390625" style="35" customWidth="1"/>
    <col min="9" max="9" width="12.50390625" style="34" bestFit="1" customWidth="1"/>
    <col min="10" max="10" width="20.875" style="34" bestFit="1" customWidth="1"/>
    <col min="11" max="11" width="20.625" style="34" bestFit="1" customWidth="1"/>
    <col min="12" max="12" width="9.00390625" style="34" customWidth="1"/>
    <col min="13" max="13" width="14.125" style="34" bestFit="1" customWidth="1"/>
    <col min="14" max="16384" width="9.00390625" style="34" customWidth="1"/>
  </cols>
  <sheetData>
    <row r="2" spans="1:11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4" spans="1:6" ht="18.75" customHeight="1">
      <c r="A4" s="36" t="s">
        <v>0</v>
      </c>
      <c r="B4" s="122">
        <v>13</v>
      </c>
      <c r="C4" s="122"/>
      <c r="E4" s="38"/>
      <c r="F4" s="38"/>
    </row>
    <row r="5" spans="1:6" ht="18.75" customHeight="1">
      <c r="A5" s="36" t="s">
        <v>1</v>
      </c>
      <c r="B5" s="179" t="s">
        <v>138</v>
      </c>
      <c r="C5" s="180"/>
      <c r="E5" s="38"/>
      <c r="F5" s="38"/>
    </row>
    <row r="6" ht="18.75" customHeight="1" thickBot="1"/>
    <row r="7" spans="1:11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70"/>
      <c r="I7" s="123" t="s">
        <v>5</v>
      </c>
      <c r="J7" s="130" t="s">
        <v>30</v>
      </c>
      <c r="K7" s="40" t="s">
        <v>6</v>
      </c>
    </row>
    <row r="8" spans="1:11" ht="18.75" customHeight="1">
      <c r="A8" s="165" t="s">
        <v>185</v>
      </c>
      <c r="B8" s="106" t="s">
        <v>184</v>
      </c>
      <c r="C8" s="103">
        <v>1300</v>
      </c>
      <c r="D8" s="41" t="s">
        <v>8</v>
      </c>
      <c r="E8" s="173" t="s">
        <v>9</v>
      </c>
      <c r="F8" s="174"/>
      <c r="G8" s="119" t="s">
        <v>182</v>
      </c>
      <c r="H8" s="182" t="s">
        <v>10</v>
      </c>
      <c r="I8" s="128"/>
      <c r="J8" s="131"/>
      <c r="K8" s="120" t="s">
        <v>134</v>
      </c>
    </row>
    <row r="9" spans="1:11" ht="18.75" customHeight="1">
      <c r="A9" s="166"/>
      <c r="B9" s="42" t="s">
        <v>11</v>
      </c>
      <c r="C9" s="43">
        <v>100</v>
      </c>
      <c r="D9" s="41" t="s">
        <v>12</v>
      </c>
      <c r="E9" s="175"/>
      <c r="F9" s="176"/>
      <c r="G9" s="119"/>
      <c r="H9" s="182"/>
      <c r="I9" s="128"/>
      <c r="J9" s="131"/>
      <c r="K9" s="120"/>
    </row>
    <row r="10" spans="1:11" ht="18.75" customHeight="1">
      <c r="A10" s="166"/>
      <c r="B10" s="42" t="s">
        <v>13</v>
      </c>
      <c r="C10" s="107"/>
      <c r="D10" s="41" t="s">
        <v>14</v>
      </c>
      <c r="E10" s="175"/>
      <c r="F10" s="176"/>
      <c r="G10" s="119"/>
      <c r="H10" s="182"/>
      <c r="I10" s="128"/>
      <c r="J10" s="131"/>
      <c r="K10" s="120"/>
    </row>
    <row r="11" spans="1:11" ht="18.75" customHeight="1">
      <c r="A11" s="166"/>
      <c r="B11" s="42" t="s">
        <v>15</v>
      </c>
      <c r="C11" s="44" t="s">
        <v>16</v>
      </c>
      <c r="D11" s="41" t="s">
        <v>14</v>
      </c>
      <c r="E11" s="175"/>
      <c r="F11" s="176"/>
      <c r="G11" s="134"/>
      <c r="H11" s="183"/>
      <c r="I11" s="129"/>
      <c r="J11" s="131"/>
      <c r="K11" s="141"/>
    </row>
    <row r="12" spans="1:11" ht="18.75" customHeight="1">
      <c r="A12" s="167"/>
      <c r="B12" s="42" t="s">
        <v>17</v>
      </c>
      <c r="C12" s="119" t="s">
        <v>18</v>
      </c>
      <c r="D12" s="120"/>
      <c r="E12" s="63"/>
      <c r="F12" s="64" t="s">
        <v>19</v>
      </c>
      <c r="G12" s="46" t="s">
        <v>20</v>
      </c>
      <c r="H12" s="65" t="s">
        <v>21</v>
      </c>
      <c r="I12" s="45" t="s">
        <v>21</v>
      </c>
      <c r="J12" s="48" t="s">
        <v>21</v>
      </c>
      <c r="K12" s="49" t="s">
        <v>21</v>
      </c>
    </row>
    <row r="13" spans="1:11" ht="16.5" customHeight="1">
      <c r="A13" s="153" t="s">
        <v>198</v>
      </c>
      <c r="B13" s="144">
        <f>ROUNDDOWN($C$8*$C$10*(1.85-$C$9/100),2)</f>
        <v>0</v>
      </c>
      <c r="C13" s="156" t="s">
        <v>16</v>
      </c>
      <c r="D13" s="157"/>
      <c r="E13" s="66" t="s">
        <v>40</v>
      </c>
      <c r="F13" s="99">
        <v>0</v>
      </c>
      <c r="G13" s="112"/>
      <c r="H13" s="67">
        <f aca="true" t="shared" si="0" ref="H13:H48">F13*G13</f>
        <v>0</v>
      </c>
      <c r="I13" s="144">
        <f>ROUNDDOWN(B13*0%,2)</f>
        <v>0</v>
      </c>
      <c r="J13" s="147">
        <v>0</v>
      </c>
      <c r="K13" s="150">
        <f>ROUNDDOWN(B13+H13+H14+H15-I13+J13,0)</f>
        <v>0</v>
      </c>
    </row>
    <row r="14" spans="1:11" ht="16.5" customHeight="1">
      <c r="A14" s="154"/>
      <c r="B14" s="145"/>
      <c r="C14" s="131"/>
      <c r="D14" s="158"/>
      <c r="E14" s="68" t="s">
        <v>41</v>
      </c>
      <c r="F14" s="100">
        <v>102800</v>
      </c>
      <c r="G14" s="113"/>
      <c r="H14" s="69">
        <f t="shared" si="0"/>
        <v>0</v>
      </c>
      <c r="I14" s="145"/>
      <c r="J14" s="148"/>
      <c r="K14" s="151"/>
    </row>
    <row r="15" spans="1:11" ht="16.5" customHeight="1">
      <c r="A15" s="155"/>
      <c r="B15" s="146"/>
      <c r="C15" s="159"/>
      <c r="D15" s="160"/>
      <c r="E15" s="63" t="s">
        <v>42</v>
      </c>
      <c r="F15" s="101">
        <v>96500</v>
      </c>
      <c r="G15" s="114"/>
      <c r="H15" s="70">
        <f t="shared" si="0"/>
        <v>0</v>
      </c>
      <c r="I15" s="146"/>
      <c r="J15" s="149"/>
      <c r="K15" s="152"/>
    </row>
    <row r="16" spans="1:11" ht="16.5" customHeight="1">
      <c r="A16" s="153" t="s">
        <v>199</v>
      </c>
      <c r="B16" s="144">
        <f>ROUNDDOWN($C$8*$C$10*(1.85-$C$9/100),2)</f>
        <v>0</v>
      </c>
      <c r="C16" s="156" t="s">
        <v>16</v>
      </c>
      <c r="D16" s="157"/>
      <c r="E16" s="66" t="s">
        <v>40</v>
      </c>
      <c r="F16" s="99">
        <v>0</v>
      </c>
      <c r="G16" s="112"/>
      <c r="H16" s="67">
        <f t="shared" si="0"/>
        <v>0</v>
      </c>
      <c r="I16" s="144">
        <f>ROUNDDOWN(B16*0%,2)</f>
        <v>0</v>
      </c>
      <c r="J16" s="147">
        <v>0</v>
      </c>
      <c r="K16" s="150">
        <f>ROUNDDOWN(B16+H16+H17+H18-I16+J16,0)</f>
        <v>0</v>
      </c>
    </row>
    <row r="17" spans="1:11" ht="16.5" customHeight="1">
      <c r="A17" s="154"/>
      <c r="B17" s="145"/>
      <c r="C17" s="131"/>
      <c r="D17" s="158"/>
      <c r="E17" s="68" t="s">
        <v>41</v>
      </c>
      <c r="F17" s="100">
        <v>8900</v>
      </c>
      <c r="G17" s="113"/>
      <c r="H17" s="69">
        <f t="shared" si="0"/>
        <v>0</v>
      </c>
      <c r="I17" s="145"/>
      <c r="J17" s="148"/>
      <c r="K17" s="151"/>
    </row>
    <row r="18" spans="1:11" ht="16.5" customHeight="1">
      <c r="A18" s="155"/>
      <c r="B18" s="146"/>
      <c r="C18" s="159"/>
      <c r="D18" s="160"/>
      <c r="E18" s="63" t="s">
        <v>42</v>
      </c>
      <c r="F18" s="101">
        <v>5200</v>
      </c>
      <c r="G18" s="114"/>
      <c r="H18" s="70">
        <f t="shared" si="0"/>
        <v>0</v>
      </c>
      <c r="I18" s="146"/>
      <c r="J18" s="149"/>
      <c r="K18" s="152"/>
    </row>
    <row r="19" spans="1:11" ht="16.5" customHeight="1">
      <c r="A19" s="153" t="s">
        <v>188</v>
      </c>
      <c r="B19" s="144">
        <f>ROUNDDOWN($C$8*$C$10*(1.85-$C$9/100),2)</f>
        <v>0</v>
      </c>
      <c r="C19" s="156" t="s">
        <v>16</v>
      </c>
      <c r="D19" s="157"/>
      <c r="E19" s="66" t="s">
        <v>40</v>
      </c>
      <c r="F19" s="99">
        <v>0</v>
      </c>
      <c r="G19" s="112"/>
      <c r="H19" s="67">
        <f t="shared" si="0"/>
        <v>0</v>
      </c>
      <c r="I19" s="144">
        <f>ROUNDDOWN(B19*0%,2)</f>
        <v>0</v>
      </c>
      <c r="J19" s="147">
        <v>0</v>
      </c>
      <c r="K19" s="150">
        <f>ROUNDDOWN(B19+H19+H20+H21-I19+J19,0)</f>
        <v>0</v>
      </c>
    </row>
    <row r="20" spans="1:11" ht="16.5" customHeight="1">
      <c r="A20" s="154"/>
      <c r="B20" s="145"/>
      <c r="C20" s="131"/>
      <c r="D20" s="158"/>
      <c r="E20" s="68" t="s">
        <v>41</v>
      </c>
      <c r="F20" s="100">
        <v>10400</v>
      </c>
      <c r="G20" s="113"/>
      <c r="H20" s="69">
        <f t="shared" si="0"/>
        <v>0</v>
      </c>
      <c r="I20" s="145"/>
      <c r="J20" s="148"/>
      <c r="K20" s="151"/>
    </row>
    <row r="21" spans="1:11" ht="16.5" customHeight="1">
      <c r="A21" s="155"/>
      <c r="B21" s="146"/>
      <c r="C21" s="159"/>
      <c r="D21" s="160"/>
      <c r="E21" s="63" t="s">
        <v>42</v>
      </c>
      <c r="F21" s="101">
        <v>2400</v>
      </c>
      <c r="G21" s="114"/>
      <c r="H21" s="70">
        <f t="shared" si="0"/>
        <v>0</v>
      </c>
      <c r="I21" s="146"/>
      <c r="J21" s="149"/>
      <c r="K21" s="152"/>
    </row>
    <row r="22" spans="1:11" ht="16.5" customHeight="1">
      <c r="A22" s="153" t="s">
        <v>200</v>
      </c>
      <c r="B22" s="144">
        <f>ROUNDDOWN($C$8*$C$10*(1.85-$C$9/100),2)</f>
        <v>0</v>
      </c>
      <c r="C22" s="156" t="s">
        <v>16</v>
      </c>
      <c r="D22" s="157"/>
      <c r="E22" s="66" t="s">
        <v>40</v>
      </c>
      <c r="F22" s="99">
        <v>0</v>
      </c>
      <c r="G22" s="112"/>
      <c r="H22" s="67">
        <f t="shared" si="0"/>
        <v>0</v>
      </c>
      <c r="I22" s="144">
        <f>ROUNDDOWN(B22*0%,2)</f>
        <v>0</v>
      </c>
      <c r="J22" s="147">
        <v>0</v>
      </c>
      <c r="K22" s="150">
        <f>ROUNDDOWN(B22+H22+H23+H24-I22+J22,0)</f>
        <v>0</v>
      </c>
    </row>
    <row r="23" spans="1:11" ht="16.5" customHeight="1">
      <c r="A23" s="154"/>
      <c r="B23" s="145"/>
      <c r="C23" s="131"/>
      <c r="D23" s="158"/>
      <c r="E23" s="68" t="s">
        <v>41</v>
      </c>
      <c r="F23" s="100">
        <v>25800</v>
      </c>
      <c r="G23" s="113"/>
      <c r="H23" s="69">
        <f t="shared" si="0"/>
        <v>0</v>
      </c>
      <c r="I23" s="145"/>
      <c r="J23" s="148"/>
      <c r="K23" s="151"/>
    </row>
    <row r="24" spans="1:11" ht="16.5" customHeight="1">
      <c r="A24" s="155"/>
      <c r="B24" s="146"/>
      <c r="C24" s="159"/>
      <c r="D24" s="160"/>
      <c r="E24" s="63" t="s">
        <v>42</v>
      </c>
      <c r="F24" s="101">
        <v>14900</v>
      </c>
      <c r="G24" s="114"/>
      <c r="H24" s="70">
        <f t="shared" si="0"/>
        <v>0</v>
      </c>
      <c r="I24" s="146"/>
      <c r="J24" s="149"/>
      <c r="K24" s="152"/>
    </row>
    <row r="25" spans="1:11" ht="16.5" customHeight="1">
      <c r="A25" s="161" t="s">
        <v>190</v>
      </c>
      <c r="B25" s="144">
        <f>ROUNDDOWN($C$8*$C$10*(1.85-$C$9/100),2)</f>
        <v>0</v>
      </c>
      <c r="C25" s="156" t="s">
        <v>16</v>
      </c>
      <c r="D25" s="157"/>
      <c r="E25" s="66" t="s">
        <v>40</v>
      </c>
      <c r="F25" s="99">
        <v>0</v>
      </c>
      <c r="G25" s="112"/>
      <c r="H25" s="67">
        <f t="shared" si="0"/>
        <v>0</v>
      </c>
      <c r="I25" s="144">
        <f>ROUNDDOWN(B25*0%,2)</f>
        <v>0</v>
      </c>
      <c r="J25" s="147">
        <v>0</v>
      </c>
      <c r="K25" s="150">
        <f>ROUNDDOWN(B25+H25+H26+H27-I25+J25,0)</f>
        <v>0</v>
      </c>
    </row>
    <row r="26" spans="1:11" ht="16.5" customHeight="1">
      <c r="A26" s="161"/>
      <c r="B26" s="145"/>
      <c r="C26" s="131"/>
      <c r="D26" s="158"/>
      <c r="E26" s="68" t="s">
        <v>41</v>
      </c>
      <c r="F26" s="100">
        <v>54300</v>
      </c>
      <c r="G26" s="113"/>
      <c r="H26" s="69">
        <f t="shared" si="0"/>
        <v>0</v>
      </c>
      <c r="I26" s="145"/>
      <c r="J26" s="148"/>
      <c r="K26" s="151"/>
    </row>
    <row r="27" spans="1:11" ht="16.5" customHeight="1">
      <c r="A27" s="161"/>
      <c r="B27" s="146"/>
      <c r="C27" s="159"/>
      <c r="D27" s="160"/>
      <c r="E27" s="63" t="s">
        <v>42</v>
      </c>
      <c r="F27" s="101">
        <v>51600</v>
      </c>
      <c r="G27" s="114"/>
      <c r="H27" s="70">
        <f t="shared" si="0"/>
        <v>0</v>
      </c>
      <c r="I27" s="146"/>
      <c r="J27" s="149"/>
      <c r="K27" s="152"/>
    </row>
    <row r="28" spans="1:11" ht="16.5" customHeight="1">
      <c r="A28" s="153" t="s">
        <v>191</v>
      </c>
      <c r="B28" s="144">
        <f>ROUNDDOWN($C$8*$C$10*(1.85-$C$9/100),2)</f>
        <v>0</v>
      </c>
      <c r="C28" s="156" t="s">
        <v>16</v>
      </c>
      <c r="D28" s="157"/>
      <c r="E28" s="66" t="s">
        <v>40</v>
      </c>
      <c r="F28" s="99">
        <v>0</v>
      </c>
      <c r="G28" s="112"/>
      <c r="H28" s="67">
        <f t="shared" si="0"/>
        <v>0</v>
      </c>
      <c r="I28" s="144">
        <f>ROUNDDOWN(B28*0%,2)</f>
        <v>0</v>
      </c>
      <c r="J28" s="147">
        <v>0</v>
      </c>
      <c r="K28" s="150">
        <f>ROUNDDOWN(B28+H28+H29+H30-I28+J28,0)</f>
        <v>0</v>
      </c>
    </row>
    <row r="29" spans="1:11" ht="16.5" customHeight="1">
      <c r="A29" s="154"/>
      <c r="B29" s="145"/>
      <c r="C29" s="131"/>
      <c r="D29" s="158"/>
      <c r="E29" s="68" t="s">
        <v>41</v>
      </c>
      <c r="F29" s="100">
        <v>8000</v>
      </c>
      <c r="G29" s="113"/>
      <c r="H29" s="69">
        <f t="shared" si="0"/>
        <v>0</v>
      </c>
      <c r="I29" s="145"/>
      <c r="J29" s="148"/>
      <c r="K29" s="151"/>
    </row>
    <row r="30" spans="1:11" ht="16.5" customHeight="1">
      <c r="A30" s="155"/>
      <c r="B30" s="146"/>
      <c r="C30" s="159"/>
      <c r="D30" s="160"/>
      <c r="E30" s="63" t="s">
        <v>42</v>
      </c>
      <c r="F30" s="101">
        <v>2800</v>
      </c>
      <c r="G30" s="114"/>
      <c r="H30" s="70">
        <f t="shared" si="0"/>
        <v>0</v>
      </c>
      <c r="I30" s="146"/>
      <c r="J30" s="149"/>
      <c r="K30" s="152"/>
    </row>
    <row r="31" spans="1:11" ht="16.5" customHeight="1">
      <c r="A31" s="161" t="s">
        <v>192</v>
      </c>
      <c r="B31" s="144">
        <f>ROUNDDOWN($C$8*$C$10*(1.85-$C$9/100),2)</f>
        <v>0</v>
      </c>
      <c r="C31" s="156" t="s">
        <v>16</v>
      </c>
      <c r="D31" s="157"/>
      <c r="E31" s="66" t="s">
        <v>40</v>
      </c>
      <c r="F31" s="99">
        <v>0</v>
      </c>
      <c r="G31" s="112"/>
      <c r="H31" s="67">
        <f t="shared" si="0"/>
        <v>0</v>
      </c>
      <c r="I31" s="144">
        <f>ROUNDDOWN(B31*0%,2)</f>
        <v>0</v>
      </c>
      <c r="J31" s="147">
        <v>0</v>
      </c>
      <c r="K31" s="150">
        <f>ROUNDDOWN(B31+H31+H32+H33-I31+J31,0)</f>
        <v>0</v>
      </c>
    </row>
    <row r="32" spans="1:11" ht="16.5" customHeight="1">
      <c r="A32" s="161"/>
      <c r="B32" s="145"/>
      <c r="C32" s="131"/>
      <c r="D32" s="158"/>
      <c r="E32" s="68" t="s">
        <v>41</v>
      </c>
      <c r="F32" s="100">
        <v>200</v>
      </c>
      <c r="G32" s="113"/>
      <c r="H32" s="69">
        <f t="shared" si="0"/>
        <v>0</v>
      </c>
      <c r="I32" s="145"/>
      <c r="J32" s="148"/>
      <c r="K32" s="151"/>
    </row>
    <row r="33" spans="1:11" ht="16.5" customHeight="1">
      <c r="A33" s="161"/>
      <c r="B33" s="146"/>
      <c r="C33" s="159"/>
      <c r="D33" s="160"/>
      <c r="E33" s="63" t="s">
        <v>42</v>
      </c>
      <c r="F33" s="101">
        <v>100</v>
      </c>
      <c r="G33" s="114"/>
      <c r="H33" s="70">
        <f t="shared" si="0"/>
        <v>0</v>
      </c>
      <c r="I33" s="146"/>
      <c r="J33" s="149"/>
      <c r="K33" s="152"/>
    </row>
    <row r="34" spans="1:11" ht="16.5" customHeight="1">
      <c r="A34" s="153" t="s">
        <v>193</v>
      </c>
      <c r="B34" s="144">
        <f>ROUNDDOWN($C$8*$C$10*(1.85-$C$9/100),2)</f>
        <v>0</v>
      </c>
      <c r="C34" s="156" t="s">
        <v>16</v>
      </c>
      <c r="D34" s="157"/>
      <c r="E34" s="66" t="s">
        <v>40</v>
      </c>
      <c r="F34" s="99">
        <v>0</v>
      </c>
      <c r="G34" s="112"/>
      <c r="H34" s="67">
        <f t="shared" si="0"/>
        <v>0</v>
      </c>
      <c r="I34" s="144">
        <f>ROUNDDOWN(B34*0%,2)</f>
        <v>0</v>
      </c>
      <c r="J34" s="147">
        <v>0</v>
      </c>
      <c r="K34" s="150">
        <f>ROUNDDOWN(B34+H34+H35+H36-I34+J34,0)</f>
        <v>0</v>
      </c>
    </row>
    <row r="35" spans="1:11" ht="16.5" customHeight="1">
      <c r="A35" s="154"/>
      <c r="B35" s="145"/>
      <c r="C35" s="131"/>
      <c r="D35" s="158"/>
      <c r="E35" s="68" t="s">
        <v>41</v>
      </c>
      <c r="F35" s="100">
        <v>200</v>
      </c>
      <c r="G35" s="113"/>
      <c r="H35" s="69">
        <f t="shared" si="0"/>
        <v>0</v>
      </c>
      <c r="I35" s="145"/>
      <c r="J35" s="148"/>
      <c r="K35" s="151"/>
    </row>
    <row r="36" spans="1:11" ht="16.5" customHeight="1">
      <c r="A36" s="155"/>
      <c r="B36" s="146"/>
      <c r="C36" s="159"/>
      <c r="D36" s="160"/>
      <c r="E36" s="63" t="s">
        <v>42</v>
      </c>
      <c r="F36" s="101">
        <v>100</v>
      </c>
      <c r="G36" s="114"/>
      <c r="H36" s="70">
        <f t="shared" si="0"/>
        <v>0</v>
      </c>
      <c r="I36" s="146"/>
      <c r="J36" s="149"/>
      <c r="K36" s="152"/>
    </row>
    <row r="37" spans="1:11" ht="16.5" customHeight="1">
      <c r="A37" s="161" t="s">
        <v>194</v>
      </c>
      <c r="B37" s="144">
        <f>ROUNDDOWN($C$8*$C$10*(1.85-$C$9/100),2)</f>
        <v>0</v>
      </c>
      <c r="C37" s="156" t="s">
        <v>16</v>
      </c>
      <c r="D37" s="157"/>
      <c r="E37" s="66" t="s">
        <v>40</v>
      </c>
      <c r="F37" s="99">
        <v>0</v>
      </c>
      <c r="G37" s="112"/>
      <c r="H37" s="67">
        <f t="shared" si="0"/>
        <v>0</v>
      </c>
      <c r="I37" s="144">
        <f>ROUNDDOWN(B37*0%,2)</f>
        <v>0</v>
      </c>
      <c r="J37" s="147">
        <v>0</v>
      </c>
      <c r="K37" s="150">
        <f>ROUNDDOWN(B37+H37+H38+H39-I37+J37,0)</f>
        <v>0</v>
      </c>
    </row>
    <row r="38" spans="1:11" ht="16.5" customHeight="1">
      <c r="A38" s="161"/>
      <c r="B38" s="145"/>
      <c r="C38" s="131"/>
      <c r="D38" s="158"/>
      <c r="E38" s="68" t="s">
        <v>41</v>
      </c>
      <c r="F38" s="100">
        <v>12400</v>
      </c>
      <c r="G38" s="113"/>
      <c r="H38" s="69">
        <f t="shared" si="0"/>
        <v>0</v>
      </c>
      <c r="I38" s="145"/>
      <c r="J38" s="148"/>
      <c r="K38" s="151"/>
    </row>
    <row r="39" spans="1:11" ht="16.5" customHeight="1">
      <c r="A39" s="161"/>
      <c r="B39" s="146"/>
      <c r="C39" s="159"/>
      <c r="D39" s="160"/>
      <c r="E39" s="63" t="s">
        <v>42</v>
      </c>
      <c r="F39" s="101">
        <v>22000</v>
      </c>
      <c r="G39" s="114"/>
      <c r="H39" s="70">
        <f t="shared" si="0"/>
        <v>0</v>
      </c>
      <c r="I39" s="146"/>
      <c r="J39" s="149"/>
      <c r="K39" s="152"/>
    </row>
    <row r="40" spans="1:11" ht="16.5" customHeight="1">
      <c r="A40" s="153" t="s">
        <v>195</v>
      </c>
      <c r="B40" s="144">
        <f>ROUNDDOWN($C$8*$C$10*(1.85-$C$9/100),2)</f>
        <v>0</v>
      </c>
      <c r="C40" s="156" t="s">
        <v>16</v>
      </c>
      <c r="D40" s="157"/>
      <c r="E40" s="66" t="s">
        <v>40</v>
      </c>
      <c r="F40" s="99">
        <v>13400</v>
      </c>
      <c r="G40" s="112"/>
      <c r="H40" s="67">
        <f t="shared" si="0"/>
        <v>0</v>
      </c>
      <c r="I40" s="144">
        <f>ROUNDDOWN(B40*0%,2)</f>
        <v>0</v>
      </c>
      <c r="J40" s="147">
        <v>0</v>
      </c>
      <c r="K40" s="150">
        <f>ROUNDDOWN(B40+H40+H41+H42-I40+J40,0)</f>
        <v>0</v>
      </c>
    </row>
    <row r="41" spans="1:11" ht="16.5" customHeight="1">
      <c r="A41" s="154"/>
      <c r="B41" s="145"/>
      <c r="C41" s="131"/>
      <c r="D41" s="158"/>
      <c r="E41" s="68" t="s">
        <v>41</v>
      </c>
      <c r="F41" s="100">
        <v>7900</v>
      </c>
      <c r="G41" s="113"/>
      <c r="H41" s="69">
        <f t="shared" si="0"/>
        <v>0</v>
      </c>
      <c r="I41" s="145"/>
      <c r="J41" s="148"/>
      <c r="K41" s="151"/>
    </row>
    <row r="42" spans="1:11" ht="16.5" customHeight="1">
      <c r="A42" s="155"/>
      <c r="B42" s="146"/>
      <c r="C42" s="159"/>
      <c r="D42" s="160"/>
      <c r="E42" s="63" t="s">
        <v>42</v>
      </c>
      <c r="F42" s="101">
        <v>17000</v>
      </c>
      <c r="G42" s="114"/>
      <c r="H42" s="70">
        <f t="shared" si="0"/>
        <v>0</v>
      </c>
      <c r="I42" s="146"/>
      <c r="J42" s="149"/>
      <c r="K42" s="152"/>
    </row>
    <row r="43" spans="1:11" ht="16.5" customHeight="1">
      <c r="A43" s="161" t="s">
        <v>196</v>
      </c>
      <c r="B43" s="144">
        <f>ROUNDDOWN($C$8*$C$10*(1.85-$C$9/100),2)</f>
        <v>0</v>
      </c>
      <c r="C43" s="156" t="s">
        <v>16</v>
      </c>
      <c r="D43" s="157"/>
      <c r="E43" s="66" t="s">
        <v>40</v>
      </c>
      <c r="F43" s="99">
        <v>500</v>
      </c>
      <c r="G43" s="112"/>
      <c r="H43" s="67">
        <f t="shared" si="0"/>
        <v>0</v>
      </c>
      <c r="I43" s="144">
        <f>ROUNDDOWN(B43*0%,2)</f>
        <v>0</v>
      </c>
      <c r="J43" s="147">
        <v>0</v>
      </c>
      <c r="K43" s="150">
        <f>ROUNDDOWN(B43+H43+H44+H45-I43+J43,0)</f>
        <v>0</v>
      </c>
    </row>
    <row r="44" spans="1:11" ht="16.5" customHeight="1">
      <c r="A44" s="161"/>
      <c r="B44" s="145"/>
      <c r="C44" s="131"/>
      <c r="D44" s="158"/>
      <c r="E44" s="68" t="s">
        <v>41</v>
      </c>
      <c r="F44" s="100">
        <v>1100</v>
      </c>
      <c r="G44" s="113"/>
      <c r="H44" s="69">
        <f t="shared" si="0"/>
        <v>0</v>
      </c>
      <c r="I44" s="145"/>
      <c r="J44" s="148"/>
      <c r="K44" s="151"/>
    </row>
    <row r="45" spans="1:11" ht="16.5" customHeight="1">
      <c r="A45" s="161"/>
      <c r="B45" s="146"/>
      <c r="C45" s="159"/>
      <c r="D45" s="160"/>
      <c r="E45" s="63" t="s">
        <v>42</v>
      </c>
      <c r="F45" s="101">
        <v>0</v>
      </c>
      <c r="G45" s="114"/>
      <c r="H45" s="70">
        <f t="shared" si="0"/>
        <v>0</v>
      </c>
      <c r="I45" s="146"/>
      <c r="J45" s="149"/>
      <c r="K45" s="152"/>
    </row>
    <row r="46" spans="1:11" ht="16.5" customHeight="1">
      <c r="A46" s="153" t="s">
        <v>197</v>
      </c>
      <c r="B46" s="144">
        <f>ROUNDDOWN($C$8*$C$10*(1.85-$C$9/100),2)</f>
        <v>0</v>
      </c>
      <c r="C46" s="156" t="s">
        <v>16</v>
      </c>
      <c r="D46" s="157"/>
      <c r="E46" s="66" t="s">
        <v>40</v>
      </c>
      <c r="F46" s="99">
        <v>4300</v>
      </c>
      <c r="G46" s="112"/>
      <c r="H46" s="67">
        <f t="shared" si="0"/>
        <v>0</v>
      </c>
      <c r="I46" s="144">
        <f>ROUNDDOWN(B46*0%,2)</f>
        <v>0</v>
      </c>
      <c r="J46" s="147">
        <v>0</v>
      </c>
      <c r="K46" s="150">
        <f>ROUNDDOWN(B46+H46+H47+H48-I46+J46,0)</f>
        <v>0</v>
      </c>
    </row>
    <row r="47" spans="1:11" ht="16.5" customHeight="1">
      <c r="A47" s="154"/>
      <c r="B47" s="145"/>
      <c r="C47" s="131"/>
      <c r="D47" s="158"/>
      <c r="E47" s="68" t="s">
        <v>41</v>
      </c>
      <c r="F47" s="100">
        <v>3700</v>
      </c>
      <c r="G47" s="113"/>
      <c r="H47" s="69">
        <f t="shared" si="0"/>
        <v>0</v>
      </c>
      <c r="I47" s="145"/>
      <c r="J47" s="148"/>
      <c r="K47" s="151"/>
    </row>
    <row r="48" spans="1:11" ht="16.5" customHeight="1" thickBot="1">
      <c r="A48" s="155"/>
      <c r="B48" s="146"/>
      <c r="C48" s="159"/>
      <c r="D48" s="160"/>
      <c r="E48" s="63" t="s">
        <v>42</v>
      </c>
      <c r="F48" s="101">
        <v>5100</v>
      </c>
      <c r="G48" s="114"/>
      <c r="H48" s="70">
        <f t="shared" si="0"/>
        <v>0</v>
      </c>
      <c r="I48" s="146"/>
      <c r="J48" s="149"/>
      <c r="K48" s="152"/>
    </row>
    <row r="49" spans="1:13" ht="23.25" customHeight="1" thickBot="1" thickTop="1">
      <c r="A49" s="53" t="s">
        <v>22</v>
      </c>
      <c r="B49" s="54" t="s">
        <v>23</v>
      </c>
      <c r="C49" s="139" t="s">
        <v>16</v>
      </c>
      <c r="D49" s="140"/>
      <c r="E49" s="71"/>
      <c r="F49" s="102">
        <f>SUM(F13:F48)</f>
        <v>471600</v>
      </c>
      <c r="G49" s="56" t="s">
        <v>23</v>
      </c>
      <c r="H49" s="72" t="s">
        <v>23</v>
      </c>
      <c r="I49" s="54" t="s">
        <v>23</v>
      </c>
      <c r="J49" s="55" t="s">
        <v>23</v>
      </c>
      <c r="K49" s="58">
        <f>K13+K16+K19+K22+K25+K28+K31+K34+K37+K40+K43+K46</f>
        <v>0</v>
      </c>
      <c r="M49" s="84">
        <f>SUM(K13:K48)</f>
        <v>0</v>
      </c>
    </row>
    <row r="50" spans="1:4" ht="22.5" customHeight="1">
      <c r="A50" s="104" t="s">
        <v>24</v>
      </c>
      <c r="B50" s="104"/>
      <c r="C50" s="104"/>
      <c r="D50" s="73"/>
    </row>
    <row r="51" spans="1:11" ht="13.5">
      <c r="A51" s="59" t="s">
        <v>25</v>
      </c>
      <c r="B51" s="59"/>
      <c r="C51" s="59"/>
      <c r="D51" s="59"/>
      <c r="E51" s="59"/>
      <c r="F51" s="59"/>
      <c r="H51" s="136" t="s">
        <v>93</v>
      </c>
      <c r="I51" s="136"/>
      <c r="J51" s="136"/>
      <c r="K51" s="136"/>
    </row>
    <row r="52" spans="8:11" ht="13.5">
      <c r="H52" s="136" t="s">
        <v>26</v>
      </c>
      <c r="I52" s="136"/>
      <c r="J52" s="136"/>
      <c r="K52" s="136"/>
    </row>
    <row r="53" spans="1:11" ht="13.5">
      <c r="A53" s="105" t="s">
        <v>158</v>
      </c>
      <c r="B53" s="105"/>
      <c r="C53" s="105"/>
      <c r="D53" s="105"/>
      <c r="E53" s="105"/>
      <c r="F53" s="105"/>
      <c r="H53" s="136" t="s">
        <v>27</v>
      </c>
      <c r="I53" s="136"/>
      <c r="J53" s="136"/>
      <c r="K53" s="136"/>
    </row>
    <row r="54" spans="1:5" ht="13.5">
      <c r="A54" s="34" t="s">
        <v>177</v>
      </c>
      <c r="C54" s="135"/>
      <c r="D54" s="135"/>
      <c r="E54" s="59"/>
    </row>
    <row r="55" ht="13.5">
      <c r="K55" s="34">
        <f>ROUNDUP(K49/F49,2)</f>
        <v>0</v>
      </c>
    </row>
  </sheetData>
  <sheetProtection/>
  <mergeCells count="90">
    <mergeCell ref="C54:D54"/>
    <mergeCell ref="A2:K2"/>
    <mergeCell ref="B4:C4"/>
    <mergeCell ref="B5:C5"/>
    <mergeCell ref="B7:D7"/>
    <mergeCell ref="I7:I11"/>
    <mergeCell ref="J7:J11"/>
    <mergeCell ref="K8:K11"/>
    <mergeCell ref="A8:A12"/>
    <mergeCell ref="G8:G11"/>
    <mergeCell ref="H53:K53"/>
    <mergeCell ref="H52:K52"/>
    <mergeCell ref="C49:D49"/>
    <mergeCell ref="J13:J15"/>
    <mergeCell ref="K13:K15"/>
    <mergeCell ref="C12:D12"/>
    <mergeCell ref="H51:K51"/>
    <mergeCell ref="K28:K30"/>
    <mergeCell ref="I25:I27"/>
    <mergeCell ref="J22:J24"/>
    <mergeCell ref="H8:H11"/>
    <mergeCell ref="A13:A15"/>
    <mergeCell ref="B13:B15"/>
    <mergeCell ref="C13:D15"/>
    <mergeCell ref="I13:I15"/>
    <mergeCell ref="K16:K18"/>
    <mergeCell ref="A19:A21"/>
    <mergeCell ref="B19:B21"/>
    <mergeCell ref="C19:D21"/>
    <mergeCell ref="K19:K21"/>
    <mergeCell ref="A16:A18"/>
    <mergeCell ref="B16:B18"/>
    <mergeCell ref="I16:I18"/>
    <mergeCell ref="C16:D18"/>
    <mergeCell ref="J16:J18"/>
    <mergeCell ref="A22:A24"/>
    <mergeCell ref="B22:B24"/>
    <mergeCell ref="C22:D24"/>
    <mergeCell ref="J28:J30"/>
    <mergeCell ref="I19:I21"/>
    <mergeCell ref="J19:J21"/>
    <mergeCell ref="I22:I24"/>
    <mergeCell ref="A25:A27"/>
    <mergeCell ref="B25:B27"/>
    <mergeCell ref="C25:D27"/>
    <mergeCell ref="K22:K24"/>
    <mergeCell ref="J25:J27"/>
    <mergeCell ref="K25:K27"/>
    <mergeCell ref="J31:J33"/>
    <mergeCell ref="K31:K33"/>
    <mergeCell ref="A28:A30"/>
    <mergeCell ref="B28:B30"/>
    <mergeCell ref="A31:A33"/>
    <mergeCell ref="B31:B33"/>
    <mergeCell ref="C31:D33"/>
    <mergeCell ref="I31:I33"/>
    <mergeCell ref="C28:D30"/>
    <mergeCell ref="I28:I30"/>
    <mergeCell ref="A34:A36"/>
    <mergeCell ref="B34:B36"/>
    <mergeCell ref="C34:D36"/>
    <mergeCell ref="I34:I36"/>
    <mergeCell ref="A37:A39"/>
    <mergeCell ref="B37:B39"/>
    <mergeCell ref="C37:D39"/>
    <mergeCell ref="I37:I39"/>
    <mergeCell ref="A40:A42"/>
    <mergeCell ref="B40:B42"/>
    <mergeCell ref="C40:D42"/>
    <mergeCell ref="I40:I42"/>
    <mergeCell ref="J37:J39"/>
    <mergeCell ref="K37:K39"/>
    <mergeCell ref="A46:A48"/>
    <mergeCell ref="B46:B48"/>
    <mergeCell ref="C46:D48"/>
    <mergeCell ref="I46:I48"/>
    <mergeCell ref="A43:A45"/>
    <mergeCell ref="B43:B45"/>
    <mergeCell ref="C43:D45"/>
    <mergeCell ref="I43:I45"/>
    <mergeCell ref="J46:J48"/>
    <mergeCell ref="K46:K48"/>
    <mergeCell ref="E8:F11"/>
    <mergeCell ref="E7:H7"/>
    <mergeCell ref="J40:J42"/>
    <mergeCell ref="K40:K42"/>
    <mergeCell ref="J43:J45"/>
    <mergeCell ref="K43:K45"/>
    <mergeCell ref="J34:J36"/>
    <mergeCell ref="K34:K36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60" r:id="rId2"/>
  <headerFooter alignWithMargins="0">
    <oddHeader>&amp;R様式第3号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49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14</v>
      </c>
      <c r="C4" s="122"/>
      <c r="E4" s="38"/>
      <c r="F4" s="38"/>
    </row>
    <row r="5" spans="1:6" ht="18.75" customHeight="1">
      <c r="A5" s="36" t="s">
        <v>1</v>
      </c>
      <c r="B5" s="122" t="s">
        <v>43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43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5000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/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4500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5500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6400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4"/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6200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5500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4600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4"/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3700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6400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8300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4"/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4700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4700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65500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K25" s="84"/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  <row r="49" ht="13.5">
      <c r="K49" s="84"/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15</v>
      </c>
      <c r="C4" s="122"/>
      <c r="E4" s="38"/>
      <c r="F4" s="38"/>
    </row>
    <row r="5" spans="1:6" ht="18.75" customHeight="1">
      <c r="A5" s="36" t="s">
        <v>1</v>
      </c>
      <c r="B5" s="122" t="s">
        <v>44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48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5200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4800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6000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6500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6300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5300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4300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3700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7700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10200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5900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5300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71200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16</v>
      </c>
      <c r="C4" s="122"/>
      <c r="E4" s="38"/>
      <c r="F4" s="38"/>
    </row>
    <row r="5" spans="1:6" ht="18.75" customHeight="1">
      <c r="A5" s="36" t="s">
        <v>1</v>
      </c>
      <c r="B5" s="122" t="s">
        <v>45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45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5200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4800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5900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6100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5700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4800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4200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3200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9300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9800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5200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4800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69000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17</v>
      </c>
      <c r="C4" s="122"/>
      <c r="E4" s="38"/>
      <c r="F4" s="38"/>
    </row>
    <row r="5" spans="1:6" ht="18.75" customHeight="1">
      <c r="A5" s="36" t="s">
        <v>1</v>
      </c>
      <c r="B5" s="122" t="s">
        <v>46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52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5400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5500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6700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7500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7000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5500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3900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4400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7300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10000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5700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4800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73700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18</v>
      </c>
      <c r="C4" s="122"/>
      <c r="E4" s="38"/>
      <c r="F4" s="38"/>
    </row>
    <row r="5" spans="1:6" ht="18.75" customHeight="1">
      <c r="A5" s="36" t="s">
        <v>1</v>
      </c>
      <c r="B5" s="122" t="s">
        <v>47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48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5600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5200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6300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6800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6900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5800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4500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4300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7100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7900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5100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5300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70800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tabSelected="1" view="pageBreakPreview" zoomScale="80" zoomScaleNormal="70" zoomScaleSheetLayoutView="8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003906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20.50390625" style="34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1</v>
      </c>
      <c r="C4" s="122"/>
      <c r="E4" s="37"/>
      <c r="F4" s="37"/>
    </row>
    <row r="5" spans="1:6" ht="18.75" customHeight="1">
      <c r="A5" s="36" t="s">
        <v>1</v>
      </c>
      <c r="B5" s="122" t="s">
        <v>32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580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73800</v>
      </c>
      <c r="F13" s="108"/>
      <c r="G13" s="51">
        <f aca="true" t="shared" si="0" ref="G13:G24">E13*F13</f>
        <v>0</v>
      </c>
      <c r="H13" s="5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74400</v>
      </c>
      <c r="F14" s="108"/>
      <c r="G14" s="51">
        <f t="shared" si="0"/>
        <v>0</v>
      </c>
      <c r="H14" s="5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102800</v>
      </c>
      <c r="F15" s="108"/>
      <c r="G15" s="51">
        <f t="shared" si="0"/>
        <v>0</v>
      </c>
      <c r="H15" s="5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104700</v>
      </c>
      <c r="F16" s="108"/>
      <c r="G16" s="51">
        <f t="shared" si="0"/>
        <v>0</v>
      </c>
      <c r="H16" s="5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96500</v>
      </c>
      <c r="F17" s="108"/>
      <c r="G17" s="51">
        <f t="shared" si="0"/>
        <v>0</v>
      </c>
      <c r="H17" s="5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98900</v>
      </c>
      <c r="F18" s="108"/>
      <c r="G18" s="51">
        <f t="shared" si="0"/>
        <v>0</v>
      </c>
      <c r="H18" s="5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73800</v>
      </c>
      <c r="F19" s="108"/>
      <c r="G19" s="51">
        <f t="shared" si="0"/>
        <v>0</v>
      </c>
      <c r="H19" s="5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68700</v>
      </c>
      <c r="F20" s="108"/>
      <c r="G20" s="51">
        <f t="shared" si="0"/>
        <v>0</v>
      </c>
      <c r="H20" s="5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84100</v>
      </c>
      <c r="F21" s="108"/>
      <c r="G21" s="51">
        <f t="shared" si="0"/>
        <v>0</v>
      </c>
      <c r="H21" s="5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119800</v>
      </c>
      <c r="F22" s="108"/>
      <c r="G22" s="51">
        <f t="shared" si="0"/>
        <v>0</v>
      </c>
      <c r="H22" s="5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118800</v>
      </c>
      <c r="F23" s="108"/>
      <c r="G23" s="51">
        <f t="shared" si="0"/>
        <v>0</v>
      </c>
      <c r="H23" s="5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90800</v>
      </c>
      <c r="F24" s="108"/>
      <c r="G24" s="51">
        <f t="shared" si="0"/>
        <v>0</v>
      </c>
      <c r="H24" s="50">
        <f t="shared" si="3"/>
        <v>0</v>
      </c>
      <c r="I24" s="91">
        <v>0</v>
      </c>
      <c r="J24" s="52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1107100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173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C25:D25"/>
    <mergeCell ref="C22:D22"/>
    <mergeCell ref="J8:J11"/>
    <mergeCell ref="A8:A12"/>
    <mergeCell ref="E8:E11"/>
    <mergeCell ref="C13:D13"/>
    <mergeCell ref="C14:D14"/>
    <mergeCell ref="C15:D15"/>
    <mergeCell ref="C20:D20"/>
    <mergeCell ref="C19:D19"/>
    <mergeCell ref="C30:D30"/>
    <mergeCell ref="G28:J28"/>
    <mergeCell ref="C16:D16"/>
    <mergeCell ref="C17:D17"/>
    <mergeCell ref="C18:D18"/>
    <mergeCell ref="G27:J27"/>
    <mergeCell ref="C23:D23"/>
    <mergeCell ref="C24:D24"/>
    <mergeCell ref="C21:D21"/>
    <mergeCell ref="G29:J29"/>
    <mergeCell ref="C12:D12"/>
    <mergeCell ref="A2:J2"/>
    <mergeCell ref="B4:C4"/>
    <mergeCell ref="B5:C5"/>
    <mergeCell ref="B7:D7"/>
    <mergeCell ref="E7:G7"/>
    <mergeCell ref="H7:H11"/>
    <mergeCell ref="I7:I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19</v>
      </c>
      <c r="C4" s="122"/>
      <c r="E4" s="38"/>
      <c r="F4" s="38"/>
    </row>
    <row r="5" spans="1:6" ht="18.75" customHeight="1">
      <c r="A5" s="36" t="s">
        <v>1</v>
      </c>
      <c r="B5" s="122" t="s">
        <v>48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52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3800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4200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5000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6000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6700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4900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3700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3200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5300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6600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3800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3500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56700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20</v>
      </c>
      <c r="C4" s="122"/>
      <c r="E4" s="38"/>
      <c r="F4" s="38"/>
    </row>
    <row r="5" spans="1:6" ht="18.75" customHeight="1">
      <c r="A5" s="36" t="s">
        <v>1</v>
      </c>
      <c r="B5" s="122" t="s">
        <v>49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39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4000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3500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4500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4700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4500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4000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3800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3300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8000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9900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4800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4000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59000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21</v>
      </c>
      <c r="C4" s="122"/>
      <c r="E4" s="38"/>
      <c r="F4" s="38"/>
    </row>
    <row r="5" spans="1:6" ht="18.75" customHeight="1">
      <c r="A5" s="36" t="s">
        <v>1</v>
      </c>
      <c r="B5" s="122" t="s">
        <v>50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34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3200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3300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4300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4500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4200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3500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3300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2600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4700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6400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3800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3400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47200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22</v>
      </c>
      <c r="C4" s="122"/>
      <c r="E4" s="38"/>
      <c r="F4" s="38"/>
    </row>
    <row r="5" spans="1:6" ht="18.75" customHeight="1">
      <c r="A5" s="36" t="s">
        <v>1</v>
      </c>
      <c r="B5" s="122" t="s">
        <v>51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32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4200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4100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4800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5400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5400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5100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4300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4200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9000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9600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4500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4200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64800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23</v>
      </c>
      <c r="C4" s="122"/>
      <c r="E4" s="38"/>
      <c r="F4" s="38"/>
    </row>
    <row r="5" spans="1:6" ht="18.75" customHeight="1">
      <c r="A5" s="36" t="s">
        <v>1</v>
      </c>
      <c r="B5" s="122" t="s">
        <v>52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74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10100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8200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8400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9300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8700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8400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8900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7700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12200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12100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7000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8400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109400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24</v>
      </c>
      <c r="C4" s="122"/>
      <c r="E4" s="38"/>
      <c r="F4" s="38"/>
    </row>
    <row r="5" spans="1:6" ht="18.75" customHeight="1">
      <c r="A5" s="36" t="s">
        <v>1</v>
      </c>
      <c r="B5" s="122" t="s">
        <v>53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72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9800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9300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11200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12200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11900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10100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8300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7500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11600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15200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9400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9800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126300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25</v>
      </c>
      <c r="C4" s="122"/>
      <c r="E4" s="38"/>
      <c r="F4" s="38"/>
    </row>
    <row r="5" spans="1:6" ht="18.75" customHeight="1">
      <c r="A5" s="36" t="s">
        <v>1</v>
      </c>
      <c r="B5" s="122" t="s">
        <v>54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42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4000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4000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5100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5700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4800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4200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3600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3000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6500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8700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5100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3400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58100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26</v>
      </c>
      <c r="C4" s="122"/>
      <c r="E4" s="38"/>
      <c r="F4" s="38"/>
    </row>
    <row r="5" spans="1:6" ht="18.75" customHeight="1">
      <c r="A5" s="36" t="s">
        <v>1</v>
      </c>
      <c r="B5" s="122" t="s">
        <v>55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42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3700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3900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4200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4400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4200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3900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3000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3000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6700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7700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3100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3500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51300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27</v>
      </c>
      <c r="C4" s="122"/>
      <c r="E4" s="38"/>
      <c r="F4" s="38"/>
    </row>
    <row r="5" spans="1:6" ht="18.75" customHeight="1">
      <c r="A5" s="36" t="s">
        <v>1</v>
      </c>
      <c r="B5" s="122" t="s">
        <v>56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56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7500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6500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7200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8700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8800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7300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6400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6700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9500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12900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9300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9400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100200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28</v>
      </c>
      <c r="C4" s="122"/>
      <c r="E4" s="38"/>
      <c r="F4" s="38"/>
    </row>
    <row r="5" spans="1:6" ht="18.75" customHeight="1">
      <c r="A5" s="36" t="s">
        <v>1</v>
      </c>
      <c r="B5" s="122" t="s">
        <v>57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47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6000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5600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6500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7100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7100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5700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4900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4800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8300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10400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5200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5900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77500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80" zoomScaleNormal="70" zoomScaleSheetLayoutView="80" zoomScalePageLayoutView="0" workbookViewId="0" topLeftCell="A4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2</v>
      </c>
      <c r="C4" s="122"/>
      <c r="E4" s="38"/>
      <c r="F4" s="38"/>
    </row>
    <row r="5" spans="1:6" ht="18.75" customHeight="1">
      <c r="A5" s="36" t="s">
        <v>1</v>
      </c>
      <c r="B5" s="122" t="s">
        <v>139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47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2700</v>
      </c>
      <c r="F13" s="108"/>
      <c r="G13" s="51">
        <f aca="true" t="shared" si="0" ref="G13:G24">E13*F13</f>
        <v>0</v>
      </c>
      <c r="H13" s="5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2800</v>
      </c>
      <c r="F14" s="108"/>
      <c r="G14" s="51">
        <f t="shared" si="0"/>
        <v>0</v>
      </c>
      <c r="H14" s="5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3800</v>
      </c>
      <c r="F15" s="108"/>
      <c r="G15" s="51">
        <f t="shared" si="0"/>
        <v>0</v>
      </c>
      <c r="H15" s="5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4600</v>
      </c>
      <c r="F16" s="108"/>
      <c r="G16" s="51">
        <f t="shared" si="0"/>
        <v>0</v>
      </c>
      <c r="H16" s="5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4400</v>
      </c>
      <c r="F17" s="108"/>
      <c r="G17" s="51">
        <f t="shared" si="0"/>
        <v>0</v>
      </c>
      <c r="H17" s="5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4000</v>
      </c>
      <c r="F18" s="108"/>
      <c r="G18" s="51">
        <f t="shared" si="0"/>
        <v>0</v>
      </c>
      <c r="H18" s="5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2900</v>
      </c>
      <c r="F19" s="108"/>
      <c r="G19" s="51">
        <f t="shared" si="0"/>
        <v>0</v>
      </c>
      <c r="H19" s="5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2600</v>
      </c>
      <c r="F20" s="108"/>
      <c r="G20" s="51">
        <f t="shared" si="0"/>
        <v>0</v>
      </c>
      <c r="H20" s="5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3300</v>
      </c>
      <c r="F21" s="108"/>
      <c r="G21" s="51">
        <f t="shared" si="0"/>
        <v>0</v>
      </c>
      <c r="H21" s="5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5000</v>
      </c>
      <c r="F22" s="108"/>
      <c r="G22" s="51">
        <f t="shared" si="0"/>
        <v>0</v>
      </c>
      <c r="H22" s="5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4700</v>
      </c>
      <c r="F23" s="108"/>
      <c r="G23" s="51">
        <f t="shared" si="0"/>
        <v>0</v>
      </c>
      <c r="H23" s="5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4000</v>
      </c>
      <c r="F24" s="108"/>
      <c r="G24" s="51">
        <f t="shared" si="0"/>
        <v>0</v>
      </c>
      <c r="H24" s="5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44800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174</v>
      </c>
      <c r="C30" s="135"/>
      <c r="D30" s="135"/>
    </row>
    <row r="31" ht="13.5">
      <c r="J31" s="34">
        <f>ROUNDUP(J25/E25,2)</f>
        <v>0</v>
      </c>
    </row>
  </sheetData>
  <sheetProtection/>
  <mergeCells count="30">
    <mergeCell ref="C25:D25"/>
    <mergeCell ref="C22:D22"/>
    <mergeCell ref="J8:J11"/>
    <mergeCell ref="A8:A12"/>
    <mergeCell ref="E8:E11"/>
    <mergeCell ref="C13:D13"/>
    <mergeCell ref="C14:D14"/>
    <mergeCell ref="C15:D15"/>
    <mergeCell ref="C20:D20"/>
    <mergeCell ref="C19:D19"/>
    <mergeCell ref="C30:D30"/>
    <mergeCell ref="G28:J28"/>
    <mergeCell ref="C16:D16"/>
    <mergeCell ref="C17:D17"/>
    <mergeCell ref="C18:D18"/>
    <mergeCell ref="G27:J27"/>
    <mergeCell ref="C23:D23"/>
    <mergeCell ref="C24:D24"/>
    <mergeCell ref="C21:D21"/>
    <mergeCell ref="G29:J29"/>
    <mergeCell ref="C12:D12"/>
    <mergeCell ref="A2:J2"/>
    <mergeCell ref="B4:C4"/>
    <mergeCell ref="B5:C5"/>
    <mergeCell ref="B7:D7"/>
    <mergeCell ref="E7:G7"/>
    <mergeCell ref="H7:H11"/>
    <mergeCell ref="I7:I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29</v>
      </c>
      <c r="C4" s="122"/>
      <c r="E4" s="38"/>
      <c r="F4" s="38"/>
    </row>
    <row r="5" spans="1:6" ht="18.75" customHeight="1">
      <c r="A5" s="36" t="s">
        <v>1</v>
      </c>
      <c r="B5" s="122" t="s">
        <v>58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60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9500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7900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8200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8600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9000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8000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8400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7800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9700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10400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5300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8100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100900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30</v>
      </c>
      <c r="C4" s="122"/>
      <c r="E4" s="38"/>
      <c r="F4" s="38"/>
    </row>
    <row r="5" spans="1:6" ht="18.75" customHeight="1">
      <c r="A5" s="36" t="s">
        <v>1</v>
      </c>
      <c r="B5" s="122" t="s">
        <v>59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41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5000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4400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4900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5900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5400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4700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4300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3400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6500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7100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3800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4700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60100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31</v>
      </c>
      <c r="C4" s="122"/>
      <c r="E4" s="38"/>
      <c r="F4" s="38"/>
    </row>
    <row r="5" spans="1:6" ht="18.75" customHeight="1">
      <c r="A5" s="36" t="s">
        <v>1</v>
      </c>
      <c r="B5" s="122" t="s">
        <v>60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41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4300</v>
      </c>
      <c r="F13" s="108"/>
      <c r="G13" s="51">
        <f aca="true" t="shared" si="0" ref="G13:G22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3900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4700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5400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4700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4200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4000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3400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6100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7500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5000</v>
      </c>
      <c r="F23" s="108"/>
      <c r="G23" s="51">
        <f>E23*F23</f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3600</v>
      </c>
      <c r="F24" s="108"/>
      <c r="G24" s="51">
        <f>E24*F24</f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56800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2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32</v>
      </c>
      <c r="C4" s="122"/>
      <c r="E4" s="38"/>
      <c r="F4" s="38"/>
    </row>
    <row r="5" spans="1:6" ht="18.75" customHeight="1">
      <c r="A5" s="36" t="s">
        <v>1</v>
      </c>
      <c r="B5" s="122" t="s">
        <v>61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55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6400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6300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7800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8900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8200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7200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5800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5600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8800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10100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6300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6100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87500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33</v>
      </c>
      <c r="C4" s="122"/>
      <c r="E4" s="38"/>
      <c r="F4" s="38"/>
    </row>
    <row r="5" spans="1:6" ht="18.75" customHeight="1">
      <c r="A5" s="36" t="s">
        <v>1</v>
      </c>
      <c r="B5" s="122" t="s">
        <v>62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81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10000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8900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9300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9900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10000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9300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8300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7100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12500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14100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8400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10200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118000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34</v>
      </c>
      <c r="C4" s="122"/>
      <c r="E4" s="38"/>
      <c r="F4" s="38"/>
    </row>
    <row r="5" spans="1:6" ht="18.75" customHeight="1">
      <c r="A5" s="36" t="s">
        <v>1</v>
      </c>
      <c r="B5" s="122" t="s">
        <v>63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50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7300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6000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6200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6700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5900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6500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5700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4600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10400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11700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5600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6400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83000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35</v>
      </c>
      <c r="C4" s="122"/>
      <c r="E4" s="37"/>
      <c r="F4" s="37"/>
    </row>
    <row r="5" spans="1:6" ht="18.75" customHeight="1">
      <c r="A5" s="36" t="s">
        <v>1</v>
      </c>
      <c r="B5" s="122" t="s">
        <v>38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78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12100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10400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12700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13400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13200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11700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10500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14500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14100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16800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11700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14400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155500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C13:D13"/>
    <mergeCell ref="C14:D14"/>
    <mergeCell ref="C15:D15"/>
    <mergeCell ref="C16:D16"/>
    <mergeCell ref="C17:D17"/>
    <mergeCell ref="G27:J27"/>
    <mergeCell ref="C20:D20"/>
    <mergeCell ref="C22:D22"/>
    <mergeCell ref="C25:D25"/>
    <mergeCell ref="C21:D21"/>
    <mergeCell ref="C30:D30"/>
    <mergeCell ref="G29:J29"/>
    <mergeCell ref="C19:D19"/>
    <mergeCell ref="G28:J28"/>
    <mergeCell ref="C23:D23"/>
    <mergeCell ref="C24:D24"/>
    <mergeCell ref="G8:G11"/>
    <mergeCell ref="E8:E11"/>
    <mergeCell ref="C12:D12"/>
    <mergeCell ref="C18:D18"/>
    <mergeCell ref="H7:H11"/>
    <mergeCell ref="A2:J2"/>
    <mergeCell ref="B4:C4"/>
    <mergeCell ref="B5:C5"/>
    <mergeCell ref="B7:D7"/>
    <mergeCell ref="E7:G7"/>
    <mergeCell ref="F8:F11"/>
    <mergeCell ref="I7:I11"/>
    <mergeCell ref="J8:J11"/>
    <mergeCell ref="A8:A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Footer>&amp;R様式第3号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36</v>
      </c>
      <c r="C4" s="122"/>
      <c r="E4" s="38"/>
      <c r="F4" s="38"/>
    </row>
    <row r="5" spans="1:6" ht="18.75" customHeight="1">
      <c r="A5" s="36" t="s">
        <v>1</v>
      </c>
      <c r="B5" s="122" t="s">
        <v>37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80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13400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12800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13500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15000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14100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13800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12200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12700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14500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18500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10900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13700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165100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C13:D13"/>
    <mergeCell ref="C14:D14"/>
    <mergeCell ref="C15:D15"/>
    <mergeCell ref="C16:D16"/>
    <mergeCell ref="C17:D17"/>
    <mergeCell ref="G27:J27"/>
    <mergeCell ref="C20:D20"/>
    <mergeCell ref="C22:D22"/>
    <mergeCell ref="C25:D25"/>
    <mergeCell ref="C21:D21"/>
    <mergeCell ref="C30:D30"/>
    <mergeCell ref="G29:J29"/>
    <mergeCell ref="C19:D19"/>
    <mergeCell ref="G28:J28"/>
    <mergeCell ref="C23:D23"/>
    <mergeCell ref="C24:D24"/>
    <mergeCell ref="G8:G11"/>
    <mergeCell ref="E8:E11"/>
    <mergeCell ref="C12:D12"/>
    <mergeCell ref="C18:D18"/>
    <mergeCell ref="H7:H11"/>
    <mergeCell ref="A2:J2"/>
    <mergeCell ref="B4:C4"/>
    <mergeCell ref="B5:C5"/>
    <mergeCell ref="B7:D7"/>
    <mergeCell ref="E7:G7"/>
    <mergeCell ref="F8:F11"/>
    <mergeCell ref="I7:I11"/>
    <mergeCell ref="J8:J11"/>
    <mergeCell ref="A8:A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37</v>
      </c>
      <c r="C4" s="122"/>
      <c r="E4" s="38"/>
      <c r="F4" s="38"/>
    </row>
    <row r="5" spans="1:6" ht="18.75" customHeight="1">
      <c r="A5" s="36" t="s">
        <v>1</v>
      </c>
      <c r="B5" s="122" t="s">
        <v>64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81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9700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8300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8500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9800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9900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8900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9800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9900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10100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14600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7900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10000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117400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C13:D13"/>
    <mergeCell ref="C14:D14"/>
    <mergeCell ref="C15:D15"/>
    <mergeCell ref="C16:D16"/>
    <mergeCell ref="C17:D17"/>
    <mergeCell ref="G27:J27"/>
    <mergeCell ref="C20:D20"/>
    <mergeCell ref="C22:D22"/>
    <mergeCell ref="C25:D25"/>
    <mergeCell ref="C21:D21"/>
    <mergeCell ref="C30:D30"/>
    <mergeCell ref="G29:J29"/>
    <mergeCell ref="C19:D19"/>
    <mergeCell ref="G28:J28"/>
    <mergeCell ref="C23:D23"/>
    <mergeCell ref="C24:D24"/>
    <mergeCell ref="G8:G11"/>
    <mergeCell ref="E8:E11"/>
    <mergeCell ref="C12:D12"/>
    <mergeCell ref="C18:D18"/>
    <mergeCell ref="H7:H11"/>
    <mergeCell ref="A2:J2"/>
    <mergeCell ref="B4:C4"/>
    <mergeCell ref="B5:C5"/>
    <mergeCell ref="B7:D7"/>
    <mergeCell ref="E7:G7"/>
    <mergeCell ref="F8:F11"/>
    <mergeCell ref="I7:I11"/>
    <mergeCell ref="J8:J11"/>
    <mergeCell ref="A8:A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38</v>
      </c>
      <c r="C4" s="122"/>
      <c r="E4" s="38"/>
      <c r="F4" s="38"/>
    </row>
    <row r="5" spans="1:6" ht="18.75" customHeight="1">
      <c r="A5" s="36" t="s">
        <v>1</v>
      </c>
      <c r="B5" s="122" t="s">
        <v>39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95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18100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15500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16000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16200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16700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15600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16200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15600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17000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18500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11000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16100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192500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4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customWidth="1"/>
    <col min="3" max="3" width="8.75390625" style="34" bestFit="1" customWidth="1"/>
    <col min="4" max="4" width="6.375" style="34" customWidth="1"/>
    <col min="5" max="5" width="14.50390625" style="34" bestFit="1" customWidth="1"/>
    <col min="6" max="6" width="14.50390625" style="34" customWidth="1"/>
    <col min="7" max="7" width="14.50390625" style="34" bestFit="1" customWidth="1"/>
    <col min="8" max="8" width="14.50390625" style="34" customWidth="1"/>
    <col min="9" max="9" width="12.50390625" style="34" customWidth="1"/>
    <col min="10" max="10" width="23.00390625" style="34" bestFit="1" customWidth="1"/>
    <col min="11" max="11" width="22.50390625" style="34" bestFit="1" customWidth="1"/>
    <col min="12" max="12" width="9.00390625" style="34" customWidth="1"/>
    <col min="13" max="13" width="14.125" style="34" bestFit="1" customWidth="1"/>
    <col min="14" max="16384" width="9.00390625" style="34" customWidth="1"/>
  </cols>
  <sheetData>
    <row r="2" spans="1:11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4" spans="1:6" ht="18.75" customHeight="1">
      <c r="A4" s="36" t="s">
        <v>0</v>
      </c>
      <c r="B4" s="122">
        <v>3</v>
      </c>
      <c r="C4" s="122"/>
      <c r="E4" s="38"/>
      <c r="F4" s="38"/>
    </row>
    <row r="5" spans="1:6" ht="18.75" customHeight="1">
      <c r="A5" s="36" t="s">
        <v>1</v>
      </c>
      <c r="B5" s="122" t="s">
        <v>136</v>
      </c>
      <c r="C5" s="122"/>
      <c r="E5" s="38"/>
      <c r="F5" s="38"/>
    </row>
    <row r="6" ht="12.75" customHeight="1" thickBot="1"/>
    <row r="7" spans="1:11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70"/>
      <c r="I7" s="171" t="s">
        <v>5</v>
      </c>
      <c r="J7" s="177" t="s">
        <v>30</v>
      </c>
      <c r="K7" s="40" t="s">
        <v>6</v>
      </c>
    </row>
    <row r="8" spans="1:11" ht="18.75" customHeight="1">
      <c r="A8" s="165" t="s">
        <v>185</v>
      </c>
      <c r="B8" s="42" t="s">
        <v>7</v>
      </c>
      <c r="C8" s="94">
        <v>245</v>
      </c>
      <c r="D8" s="41" t="s">
        <v>8</v>
      </c>
      <c r="E8" s="173" t="s">
        <v>9</v>
      </c>
      <c r="F8" s="174"/>
      <c r="G8" s="119" t="s">
        <v>133</v>
      </c>
      <c r="H8" s="168" t="s">
        <v>10</v>
      </c>
      <c r="I8" s="172"/>
      <c r="J8" s="178"/>
      <c r="K8" s="141" t="s">
        <v>134</v>
      </c>
    </row>
    <row r="9" spans="1:11" ht="18.75" customHeight="1">
      <c r="A9" s="166"/>
      <c r="B9" s="42" t="s">
        <v>11</v>
      </c>
      <c r="C9" s="43">
        <v>100</v>
      </c>
      <c r="D9" s="41" t="s">
        <v>12</v>
      </c>
      <c r="E9" s="175"/>
      <c r="F9" s="176"/>
      <c r="G9" s="119"/>
      <c r="H9" s="168"/>
      <c r="I9" s="172"/>
      <c r="J9" s="178"/>
      <c r="K9" s="162"/>
    </row>
    <row r="10" spans="1:11" ht="18.75" customHeight="1">
      <c r="A10" s="166"/>
      <c r="B10" s="42" t="s">
        <v>13</v>
      </c>
      <c r="C10" s="107"/>
      <c r="D10" s="41" t="s">
        <v>14</v>
      </c>
      <c r="E10" s="175"/>
      <c r="F10" s="176"/>
      <c r="G10" s="119"/>
      <c r="H10" s="168"/>
      <c r="I10" s="172"/>
      <c r="J10" s="178"/>
      <c r="K10" s="162"/>
    </row>
    <row r="11" spans="1:11" ht="18.75" customHeight="1">
      <c r="A11" s="166"/>
      <c r="B11" s="42" t="s">
        <v>15</v>
      </c>
      <c r="C11" s="44" t="s">
        <v>16</v>
      </c>
      <c r="D11" s="41" t="s">
        <v>14</v>
      </c>
      <c r="E11" s="175"/>
      <c r="F11" s="176"/>
      <c r="G11" s="134"/>
      <c r="H11" s="169"/>
      <c r="I11" s="172"/>
      <c r="J11" s="178"/>
      <c r="K11" s="162"/>
    </row>
    <row r="12" spans="1:11" ht="18.75" customHeight="1">
      <c r="A12" s="167"/>
      <c r="B12" s="42" t="s">
        <v>17</v>
      </c>
      <c r="C12" s="119" t="s">
        <v>18</v>
      </c>
      <c r="D12" s="120"/>
      <c r="E12" s="163" t="s">
        <v>19</v>
      </c>
      <c r="F12" s="164"/>
      <c r="G12" s="46" t="s">
        <v>20</v>
      </c>
      <c r="H12" s="49" t="s">
        <v>21</v>
      </c>
      <c r="I12" s="64" t="s">
        <v>21</v>
      </c>
      <c r="J12" s="64" t="s">
        <v>21</v>
      </c>
      <c r="K12" s="49" t="s">
        <v>21</v>
      </c>
    </row>
    <row r="13" spans="1:11" ht="15.75" customHeight="1">
      <c r="A13" s="153" t="s">
        <v>198</v>
      </c>
      <c r="B13" s="144">
        <f>ROUNDDOWN($C$8*$C$10*(1.85-$C$9/100),2)</f>
        <v>0</v>
      </c>
      <c r="C13" s="156" t="s">
        <v>16</v>
      </c>
      <c r="D13" s="157"/>
      <c r="E13" s="74" t="s">
        <v>29</v>
      </c>
      <c r="F13" s="95">
        <v>0</v>
      </c>
      <c r="G13" s="109"/>
      <c r="H13" s="75">
        <f aca="true" t="shared" si="0" ref="H13:H30">F13*G13</f>
        <v>0</v>
      </c>
      <c r="I13" s="144">
        <f>ROUNDDOWN(B13*0%,2)</f>
        <v>0</v>
      </c>
      <c r="J13" s="147">
        <v>0</v>
      </c>
      <c r="K13" s="150">
        <f>ROUNDDOWN(B13+H13+H14+H15-I13+J13,0)</f>
        <v>0</v>
      </c>
    </row>
    <row r="14" spans="1:11" ht="15.75" customHeight="1">
      <c r="A14" s="154"/>
      <c r="B14" s="145"/>
      <c r="C14" s="131"/>
      <c r="D14" s="158"/>
      <c r="E14" s="76" t="s">
        <v>135</v>
      </c>
      <c r="F14" s="96">
        <v>30500</v>
      </c>
      <c r="G14" s="110"/>
      <c r="H14" s="69">
        <f>F14*G14</f>
        <v>0</v>
      </c>
      <c r="I14" s="145"/>
      <c r="J14" s="148"/>
      <c r="K14" s="151"/>
    </row>
    <row r="15" spans="1:11" ht="15.75" customHeight="1">
      <c r="A15" s="155"/>
      <c r="B15" s="146">
        <f>$C$8*$C$10*(1.85-$C$9/100)</f>
        <v>0</v>
      </c>
      <c r="C15" s="159"/>
      <c r="D15" s="160"/>
      <c r="E15" s="77" t="s">
        <v>28</v>
      </c>
      <c r="F15" s="97">
        <v>10900</v>
      </c>
      <c r="G15" s="111"/>
      <c r="H15" s="78">
        <f t="shared" si="0"/>
        <v>0</v>
      </c>
      <c r="I15" s="146"/>
      <c r="J15" s="149"/>
      <c r="K15" s="152">
        <f>ROUNDDOWN(C15+H15-I15+J15,0)</f>
        <v>0</v>
      </c>
    </row>
    <row r="16" spans="1:11" ht="15.75" customHeight="1">
      <c r="A16" s="153" t="s">
        <v>199</v>
      </c>
      <c r="B16" s="144">
        <f>ROUNDDOWN($C$8*$C$10*(1.85-$C$9/100),2)</f>
        <v>0</v>
      </c>
      <c r="C16" s="156" t="s">
        <v>16</v>
      </c>
      <c r="D16" s="157"/>
      <c r="E16" s="74" t="s">
        <v>29</v>
      </c>
      <c r="F16" s="95">
        <v>0</v>
      </c>
      <c r="G16" s="109"/>
      <c r="H16" s="75">
        <f t="shared" si="0"/>
        <v>0</v>
      </c>
      <c r="I16" s="144">
        <f>ROUNDDOWN(B16*0%,2)</f>
        <v>0</v>
      </c>
      <c r="J16" s="147">
        <v>0</v>
      </c>
      <c r="K16" s="150">
        <f>ROUNDDOWN(B16+H16+H17+H18-I16+J16,0)</f>
        <v>0</v>
      </c>
    </row>
    <row r="17" spans="1:11" ht="15.75" customHeight="1">
      <c r="A17" s="154"/>
      <c r="B17" s="145"/>
      <c r="C17" s="131"/>
      <c r="D17" s="158"/>
      <c r="E17" s="76" t="s">
        <v>135</v>
      </c>
      <c r="F17" s="96">
        <v>24800</v>
      </c>
      <c r="G17" s="110"/>
      <c r="H17" s="69">
        <f>F17*G17</f>
        <v>0</v>
      </c>
      <c r="I17" s="145"/>
      <c r="J17" s="148"/>
      <c r="K17" s="151"/>
    </row>
    <row r="18" spans="1:11" ht="15.75" customHeight="1">
      <c r="A18" s="155"/>
      <c r="B18" s="146">
        <f>$C$8*$C$10*(1.85-$C$9/100)</f>
        <v>0</v>
      </c>
      <c r="C18" s="159"/>
      <c r="D18" s="160"/>
      <c r="E18" s="77" t="s">
        <v>28</v>
      </c>
      <c r="F18" s="97">
        <v>14800</v>
      </c>
      <c r="G18" s="111"/>
      <c r="H18" s="78">
        <f t="shared" si="0"/>
        <v>0</v>
      </c>
      <c r="I18" s="146"/>
      <c r="J18" s="149"/>
      <c r="K18" s="152">
        <f>ROUNDDOWN(C18+H18-I18+J18,0)</f>
        <v>0</v>
      </c>
    </row>
    <row r="19" spans="1:11" ht="15.75" customHeight="1">
      <c r="A19" s="153" t="s">
        <v>188</v>
      </c>
      <c r="B19" s="144">
        <f>ROUNDDOWN($C$8*$C$10*(1.85-$C$9/100),2)</f>
        <v>0</v>
      </c>
      <c r="C19" s="156" t="s">
        <v>16</v>
      </c>
      <c r="D19" s="157"/>
      <c r="E19" s="74" t="s">
        <v>29</v>
      </c>
      <c r="F19" s="95">
        <v>0</v>
      </c>
      <c r="G19" s="109"/>
      <c r="H19" s="75">
        <f t="shared" si="0"/>
        <v>0</v>
      </c>
      <c r="I19" s="144">
        <f>ROUNDDOWN(B19*0%,2)</f>
        <v>0</v>
      </c>
      <c r="J19" s="147">
        <v>0</v>
      </c>
      <c r="K19" s="150">
        <f>ROUNDDOWN(B19+H19+H20+H21-I19+J19,0)</f>
        <v>0</v>
      </c>
    </row>
    <row r="20" spans="1:11" ht="15.75" customHeight="1">
      <c r="A20" s="154"/>
      <c r="B20" s="145"/>
      <c r="C20" s="131"/>
      <c r="D20" s="158"/>
      <c r="E20" s="76" t="s">
        <v>135</v>
      </c>
      <c r="F20" s="96">
        <v>32800</v>
      </c>
      <c r="G20" s="110"/>
      <c r="H20" s="69">
        <f>F20*G20</f>
        <v>0</v>
      </c>
      <c r="I20" s="145"/>
      <c r="J20" s="148"/>
      <c r="K20" s="151"/>
    </row>
    <row r="21" spans="1:11" ht="15.75" customHeight="1">
      <c r="A21" s="155"/>
      <c r="B21" s="146">
        <f>$C$8*$C$10*(1.85-$C$9/100)</f>
        <v>0</v>
      </c>
      <c r="C21" s="159"/>
      <c r="D21" s="160"/>
      <c r="E21" s="77" t="s">
        <v>28</v>
      </c>
      <c r="F21" s="97">
        <v>17400</v>
      </c>
      <c r="G21" s="111"/>
      <c r="H21" s="78">
        <f t="shared" si="0"/>
        <v>0</v>
      </c>
      <c r="I21" s="146"/>
      <c r="J21" s="149"/>
      <c r="K21" s="152">
        <f>ROUNDDOWN(C21+H21-I21+J21,0)</f>
        <v>0</v>
      </c>
    </row>
    <row r="22" spans="1:11" ht="15.75" customHeight="1">
      <c r="A22" s="153" t="s">
        <v>200</v>
      </c>
      <c r="B22" s="144">
        <f>ROUNDDOWN($C$8*$C$10*(1.85-$C$9/100),2)</f>
        <v>0</v>
      </c>
      <c r="C22" s="156" t="s">
        <v>16</v>
      </c>
      <c r="D22" s="157"/>
      <c r="E22" s="74" t="s">
        <v>29</v>
      </c>
      <c r="F22" s="95">
        <v>0</v>
      </c>
      <c r="G22" s="109"/>
      <c r="H22" s="75">
        <f t="shared" si="0"/>
        <v>0</v>
      </c>
      <c r="I22" s="144">
        <f>ROUNDDOWN(B22*0%,2)</f>
        <v>0</v>
      </c>
      <c r="J22" s="147">
        <v>0</v>
      </c>
      <c r="K22" s="150">
        <f>ROUNDDOWN(B22+H22+H23+H24-I22+J22,0)</f>
        <v>0</v>
      </c>
    </row>
    <row r="23" spans="1:11" ht="15.75" customHeight="1">
      <c r="A23" s="154"/>
      <c r="B23" s="145"/>
      <c r="C23" s="131"/>
      <c r="D23" s="158"/>
      <c r="E23" s="76" t="s">
        <v>135</v>
      </c>
      <c r="F23" s="96">
        <v>35000</v>
      </c>
      <c r="G23" s="110"/>
      <c r="H23" s="69">
        <f>F23*G23</f>
        <v>0</v>
      </c>
      <c r="I23" s="145"/>
      <c r="J23" s="148"/>
      <c r="K23" s="151"/>
    </row>
    <row r="24" spans="1:11" ht="15.75" customHeight="1">
      <c r="A24" s="155"/>
      <c r="B24" s="146">
        <f>$C$8*$C$10*(1.85-$C$9/100)</f>
        <v>0</v>
      </c>
      <c r="C24" s="159"/>
      <c r="D24" s="160"/>
      <c r="E24" s="77" t="s">
        <v>28</v>
      </c>
      <c r="F24" s="97">
        <v>19200</v>
      </c>
      <c r="G24" s="111"/>
      <c r="H24" s="78">
        <f t="shared" si="0"/>
        <v>0</v>
      </c>
      <c r="I24" s="146"/>
      <c r="J24" s="149"/>
      <c r="K24" s="152">
        <f>ROUNDDOWN(C24+H24-I24+J24,0)</f>
        <v>0</v>
      </c>
    </row>
    <row r="25" spans="1:11" ht="15.75" customHeight="1">
      <c r="A25" s="161" t="s">
        <v>190</v>
      </c>
      <c r="B25" s="144">
        <f>ROUNDDOWN($C$8*$C$10*(1.85-$C$9/100),2)</f>
        <v>0</v>
      </c>
      <c r="C25" s="156" t="s">
        <v>16</v>
      </c>
      <c r="D25" s="157"/>
      <c r="E25" s="74" t="s">
        <v>29</v>
      </c>
      <c r="F25" s="95">
        <v>0</v>
      </c>
      <c r="G25" s="109"/>
      <c r="H25" s="75">
        <f t="shared" si="0"/>
        <v>0</v>
      </c>
      <c r="I25" s="144">
        <f>ROUNDDOWN(B25*0%,2)</f>
        <v>0</v>
      </c>
      <c r="J25" s="147">
        <v>0</v>
      </c>
      <c r="K25" s="150">
        <f>ROUNDDOWN(B25+H25+H26+H27-I25+J25,0)</f>
        <v>0</v>
      </c>
    </row>
    <row r="26" spans="1:11" ht="15.75" customHeight="1">
      <c r="A26" s="161"/>
      <c r="B26" s="145"/>
      <c r="C26" s="131"/>
      <c r="D26" s="158"/>
      <c r="E26" s="76" t="s">
        <v>135</v>
      </c>
      <c r="F26" s="96">
        <v>31300</v>
      </c>
      <c r="G26" s="110"/>
      <c r="H26" s="69">
        <f t="shared" si="0"/>
        <v>0</v>
      </c>
      <c r="I26" s="145"/>
      <c r="J26" s="148"/>
      <c r="K26" s="151"/>
    </row>
    <row r="27" spans="1:11" ht="15.75" customHeight="1">
      <c r="A27" s="161"/>
      <c r="B27" s="146">
        <f>$C$8*$C$10*(1.85-$C$9/100)</f>
        <v>0</v>
      </c>
      <c r="C27" s="159"/>
      <c r="D27" s="160"/>
      <c r="E27" s="77" t="s">
        <v>28</v>
      </c>
      <c r="F27" s="97">
        <v>16000</v>
      </c>
      <c r="G27" s="111"/>
      <c r="H27" s="78">
        <f t="shared" si="0"/>
        <v>0</v>
      </c>
      <c r="I27" s="146"/>
      <c r="J27" s="149"/>
      <c r="K27" s="152">
        <f>ROUNDDOWN(C27+H27-I27+J27,0)</f>
        <v>0</v>
      </c>
    </row>
    <row r="28" spans="1:11" ht="15.75" customHeight="1">
      <c r="A28" s="153" t="s">
        <v>191</v>
      </c>
      <c r="B28" s="144">
        <f>ROUNDDOWN($C$8*$C$10*(1.85-$C$9/100),2)</f>
        <v>0</v>
      </c>
      <c r="C28" s="156" t="s">
        <v>16</v>
      </c>
      <c r="D28" s="157"/>
      <c r="E28" s="74" t="s">
        <v>29</v>
      </c>
      <c r="F28" s="95">
        <v>0</v>
      </c>
      <c r="G28" s="109"/>
      <c r="H28" s="75">
        <f t="shared" si="0"/>
        <v>0</v>
      </c>
      <c r="I28" s="144">
        <f>ROUNDDOWN(B28*0%,2)</f>
        <v>0</v>
      </c>
      <c r="J28" s="147">
        <v>0</v>
      </c>
      <c r="K28" s="150">
        <f>ROUNDDOWN(B28+H28+H29+H30-I28+J28,0)</f>
        <v>0</v>
      </c>
    </row>
    <row r="29" spans="1:11" ht="15.75" customHeight="1">
      <c r="A29" s="154"/>
      <c r="B29" s="145"/>
      <c r="C29" s="131"/>
      <c r="D29" s="158"/>
      <c r="E29" s="76" t="s">
        <v>135</v>
      </c>
      <c r="F29" s="96">
        <v>29900</v>
      </c>
      <c r="G29" s="110"/>
      <c r="H29" s="69">
        <f t="shared" si="0"/>
        <v>0</v>
      </c>
      <c r="I29" s="145"/>
      <c r="J29" s="148"/>
      <c r="K29" s="151"/>
    </row>
    <row r="30" spans="1:11" ht="15.75" customHeight="1">
      <c r="A30" s="155"/>
      <c r="B30" s="146">
        <f>$C$8*$C$10*(1.85-$C$9/100)</f>
        <v>0</v>
      </c>
      <c r="C30" s="159"/>
      <c r="D30" s="160"/>
      <c r="E30" s="77" t="s">
        <v>28</v>
      </c>
      <c r="F30" s="97">
        <v>12500</v>
      </c>
      <c r="G30" s="111"/>
      <c r="H30" s="78">
        <f t="shared" si="0"/>
        <v>0</v>
      </c>
      <c r="I30" s="146"/>
      <c r="J30" s="149"/>
      <c r="K30" s="152">
        <f>ROUNDDOWN(C30+H30-I30+J30,0)</f>
        <v>0</v>
      </c>
    </row>
    <row r="31" spans="1:11" ht="15.75" customHeight="1">
      <c r="A31" s="161" t="s">
        <v>192</v>
      </c>
      <c r="B31" s="144">
        <f>ROUNDDOWN($C$8*$C$10*(1.85-$C$9/100),2)</f>
        <v>0</v>
      </c>
      <c r="C31" s="156" t="s">
        <v>16</v>
      </c>
      <c r="D31" s="157"/>
      <c r="E31" s="74" t="s">
        <v>29</v>
      </c>
      <c r="F31" s="95">
        <v>0</v>
      </c>
      <c r="G31" s="109"/>
      <c r="H31" s="75">
        <f aca="true" t="shared" si="1" ref="H31:H39">F31*G31</f>
        <v>0</v>
      </c>
      <c r="I31" s="144">
        <f>ROUNDDOWN(B31*0%,2)</f>
        <v>0</v>
      </c>
      <c r="J31" s="147">
        <v>0</v>
      </c>
      <c r="K31" s="150">
        <f>ROUNDDOWN(B31+H31+H32+H33-I31+J31,0)</f>
        <v>0</v>
      </c>
    </row>
    <row r="32" spans="1:11" ht="15.75" customHeight="1">
      <c r="A32" s="161"/>
      <c r="B32" s="145"/>
      <c r="C32" s="131"/>
      <c r="D32" s="158"/>
      <c r="E32" s="76" t="s">
        <v>135</v>
      </c>
      <c r="F32" s="96">
        <v>27100</v>
      </c>
      <c r="G32" s="110"/>
      <c r="H32" s="69">
        <f t="shared" si="1"/>
        <v>0</v>
      </c>
      <c r="I32" s="145"/>
      <c r="J32" s="148"/>
      <c r="K32" s="151"/>
    </row>
    <row r="33" spans="1:11" ht="15.75" customHeight="1">
      <c r="A33" s="161"/>
      <c r="B33" s="146">
        <f>$C$8*$C$10*(1.85-$C$9/100)</f>
        <v>0</v>
      </c>
      <c r="C33" s="159"/>
      <c r="D33" s="160"/>
      <c r="E33" s="77" t="s">
        <v>28</v>
      </c>
      <c r="F33" s="97">
        <v>11900</v>
      </c>
      <c r="G33" s="111"/>
      <c r="H33" s="78">
        <f t="shared" si="1"/>
        <v>0</v>
      </c>
      <c r="I33" s="146"/>
      <c r="J33" s="149"/>
      <c r="K33" s="152">
        <f>ROUNDDOWN(C33+H33-I33+J33,0)</f>
        <v>0</v>
      </c>
    </row>
    <row r="34" spans="1:11" ht="15.75" customHeight="1">
      <c r="A34" s="153" t="s">
        <v>193</v>
      </c>
      <c r="B34" s="144">
        <f>ROUNDDOWN($C$8*$C$10*(1.85-$C$9/100),2)</f>
        <v>0</v>
      </c>
      <c r="C34" s="156" t="s">
        <v>16</v>
      </c>
      <c r="D34" s="157"/>
      <c r="E34" s="74" t="s">
        <v>29</v>
      </c>
      <c r="F34" s="95">
        <v>0</v>
      </c>
      <c r="G34" s="109"/>
      <c r="H34" s="75">
        <f t="shared" si="1"/>
        <v>0</v>
      </c>
      <c r="I34" s="144">
        <f>ROUNDDOWN(B34*0%,2)</f>
        <v>0</v>
      </c>
      <c r="J34" s="147">
        <v>0</v>
      </c>
      <c r="K34" s="150">
        <f>ROUNDDOWN(B34+H34+H35+H36-I34+J34,0)</f>
        <v>0</v>
      </c>
    </row>
    <row r="35" spans="1:11" ht="15.75" customHeight="1">
      <c r="A35" s="154"/>
      <c r="B35" s="145"/>
      <c r="C35" s="131"/>
      <c r="D35" s="158"/>
      <c r="E35" s="76" t="s">
        <v>135</v>
      </c>
      <c r="F35" s="96">
        <v>21300</v>
      </c>
      <c r="G35" s="110"/>
      <c r="H35" s="69">
        <f>F35*G35</f>
        <v>0</v>
      </c>
      <c r="I35" s="145"/>
      <c r="J35" s="148"/>
      <c r="K35" s="151"/>
    </row>
    <row r="36" spans="1:11" ht="15.75" customHeight="1">
      <c r="A36" s="155"/>
      <c r="B36" s="146">
        <f>$C$8*$C$10*(1.85-$C$9/100)</f>
        <v>0</v>
      </c>
      <c r="C36" s="159"/>
      <c r="D36" s="160"/>
      <c r="E36" s="77" t="s">
        <v>28</v>
      </c>
      <c r="F36" s="97">
        <v>17700</v>
      </c>
      <c r="G36" s="111"/>
      <c r="H36" s="78">
        <f t="shared" si="1"/>
        <v>0</v>
      </c>
      <c r="I36" s="146"/>
      <c r="J36" s="149"/>
      <c r="K36" s="152">
        <f>ROUNDDOWN(C36+H36-I36+J36,0)</f>
        <v>0</v>
      </c>
    </row>
    <row r="37" spans="1:11" ht="15.75" customHeight="1">
      <c r="A37" s="161" t="s">
        <v>194</v>
      </c>
      <c r="B37" s="144">
        <f>ROUNDDOWN($C$8*$C$10*(1.85-$C$9/100),2)</f>
        <v>0</v>
      </c>
      <c r="C37" s="156" t="s">
        <v>16</v>
      </c>
      <c r="D37" s="157"/>
      <c r="E37" s="74" t="s">
        <v>29</v>
      </c>
      <c r="F37" s="95">
        <v>0</v>
      </c>
      <c r="G37" s="109"/>
      <c r="H37" s="75">
        <f t="shared" si="1"/>
        <v>0</v>
      </c>
      <c r="I37" s="144">
        <f>ROUNDDOWN(B37*0%,2)</f>
        <v>0</v>
      </c>
      <c r="J37" s="147">
        <v>0</v>
      </c>
      <c r="K37" s="150">
        <f>ROUNDDOWN(B37+H37+H38+H39-I37+J37,0)</f>
        <v>0</v>
      </c>
    </row>
    <row r="38" spans="1:11" ht="15.75" customHeight="1">
      <c r="A38" s="161"/>
      <c r="B38" s="145"/>
      <c r="C38" s="131"/>
      <c r="D38" s="158"/>
      <c r="E38" s="76" t="s">
        <v>135</v>
      </c>
      <c r="F38" s="96">
        <v>33200</v>
      </c>
      <c r="G38" s="110"/>
      <c r="H38" s="69">
        <f t="shared" si="1"/>
        <v>0</v>
      </c>
      <c r="I38" s="145"/>
      <c r="J38" s="148"/>
      <c r="K38" s="151"/>
    </row>
    <row r="39" spans="1:11" ht="15.75" customHeight="1">
      <c r="A39" s="161"/>
      <c r="B39" s="146">
        <f>$C$8*$C$10*(1.85-$C$9/100)</f>
        <v>0</v>
      </c>
      <c r="C39" s="159"/>
      <c r="D39" s="160"/>
      <c r="E39" s="77" t="s">
        <v>28</v>
      </c>
      <c r="F39" s="97">
        <v>13700</v>
      </c>
      <c r="G39" s="111"/>
      <c r="H39" s="78">
        <f t="shared" si="1"/>
        <v>0</v>
      </c>
      <c r="I39" s="146"/>
      <c r="J39" s="149"/>
      <c r="K39" s="152">
        <f>ROUNDDOWN(C39+H39-I39+J39,0)</f>
        <v>0</v>
      </c>
    </row>
    <row r="40" spans="1:11" ht="15.75" customHeight="1">
      <c r="A40" s="153" t="s">
        <v>195</v>
      </c>
      <c r="B40" s="144">
        <f>ROUNDDOWN($C$8*$C$10*(1.85-$C$9/100),2)</f>
        <v>0</v>
      </c>
      <c r="C40" s="156" t="s">
        <v>16</v>
      </c>
      <c r="D40" s="157"/>
      <c r="E40" s="74" t="s">
        <v>29</v>
      </c>
      <c r="F40" s="95">
        <v>39900</v>
      </c>
      <c r="G40" s="109"/>
      <c r="H40" s="75">
        <f aca="true" t="shared" si="2" ref="H40:H48">F40*G40</f>
        <v>0</v>
      </c>
      <c r="I40" s="144">
        <f>ROUNDDOWN(B40*0%,2)</f>
        <v>0</v>
      </c>
      <c r="J40" s="147">
        <v>0</v>
      </c>
      <c r="K40" s="150">
        <f>ROUNDDOWN(B40+H40+H41+H42-I40+J40,0)</f>
        <v>0</v>
      </c>
    </row>
    <row r="41" spans="1:11" ht="15.75" customHeight="1">
      <c r="A41" s="154"/>
      <c r="B41" s="145"/>
      <c r="C41" s="131"/>
      <c r="D41" s="158"/>
      <c r="E41" s="76" t="s">
        <v>135</v>
      </c>
      <c r="F41" s="96">
        <v>0</v>
      </c>
      <c r="G41" s="110"/>
      <c r="H41" s="69">
        <f t="shared" si="2"/>
        <v>0</v>
      </c>
      <c r="I41" s="145"/>
      <c r="J41" s="148"/>
      <c r="K41" s="151"/>
    </row>
    <row r="42" spans="1:11" ht="15.75" customHeight="1">
      <c r="A42" s="155"/>
      <c r="B42" s="146">
        <f>$C$8*$C$10*(1.85-$C$9/100)</f>
        <v>0</v>
      </c>
      <c r="C42" s="159"/>
      <c r="D42" s="160"/>
      <c r="E42" s="77" t="s">
        <v>28</v>
      </c>
      <c r="F42" s="97">
        <v>18000</v>
      </c>
      <c r="G42" s="111"/>
      <c r="H42" s="78">
        <f t="shared" si="2"/>
        <v>0</v>
      </c>
      <c r="I42" s="146"/>
      <c r="J42" s="149"/>
      <c r="K42" s="152">
        <f>ROUNDDOWN(C42+H42-I42+J42,0)</f>
        <v>0</v>
      </c>
    </row>
    <row r="43" spans="1:11" ht="15.75" customHeight="1">
      <c r="A43" s="161" t="s">
        <v>196</v>
      </c>
      <c r="B43" s="144">
        <f>ROUNDDOWN($C$8*$C$10*(1.85-$C$9/100),2)</f>
        <v>0</v>
      </c>
      <c r="C43" s="156" t="s">
        <v>16</v>
      </c>
      <c r="D43" s="157"/>
      <c r="E43" s="74" t="s">
        <v>29</v>
      </c>
      <c r="F43" s="95">
        <v>41300</v>
      </c>
      <c r="G43" s="109"/>
      <c r="H43" s="75">
        <f t="shared" si="2"/>
        <v>0</v>
      </c>
      <c r="I43" s="144">
        <f>ROUNDDOWN(B43*0%,2)</f>
        <v>0</v>
      </c>
      <c r="J43" s="147">
        <v>0</v>
      </c>
      <c r="K43" s="150">
        <f>ROUNDDOWN(B43+H43+H44+H45-I43+J43,0)</f>
        <v>0</v>
      </c>
    </row>
    <row r="44" spans="1:11" ht="15.75" customHeight="1">
      <c r="A44" s="161"/>
      <c r="B44" s="145"/>
      <c r="C44" s="131"/>
      <c r="D44" s="158"/>
      <c r="E44" s="76" t="s">
        <v>135</v>
      </c>
      <c r="F44" s="96">
        <v>0</v>
      </c>
      <c r="G44" s="110"/>
      <c r="H44" s="69">
        <f>F44*G44</f>
        <v>0</v>
      </c>
      <c r="I44" s="145"/>
      <c r="J44" s="148"/>
      <c r="K44" s="151"/>
    </row>
    <row r="45" spans="1:11" ht="15.75" customHeight="1">
      <c r="A45" s="161"/>
      <c r="B45" s="146">
        <f>$C$8*$C$10*(1.85-$C$9/100)</f>
        <v>0</v>
      </c>
      <c r="C45" s="159"/>
      <c r="D45" s="160"/>
      <c r="E45" s="77" t="s">
        <v>28</v>
      </c>
      <c r="F45" s="97">
        <v>17400</v>
      </c>
      <c r="G45" s="111"/>
      <c r="H45" s="78">
        <f t="shared" si="2"/>
        <v>0</v>
      </c>
      <c r="I45" s="146"/>
      <c r="J45" s="149"/>
      <c r="K45" s="152">
        <f>ROUNDDOWN(C45+H45-I45+J45,0)</f>
        <v>0</v>
      </c>
    </row>
    <row r="46" spans="1:11" ht="15.75" customHeight="1">
      <c r="A46" s="153" t="s">
        <v>197</v>
      </c>
      <c r="B46" s="144">
        <f>ROUNDDOWN($C$8*$C$10*(1.85-$C$9/100),2)</f>
        <v>0</v>
      </c>
      <c r="C46" s="156" t="s">
        <v>16</v>
      </c>
      <c r="D46" s="157"/>
      <c r="E46" s="74" t="s">
        <v>29</v>
      </c>
      <c r="F46" s="95">
        <v>34200</v>
      </c>
      <c r="G46" s="109"/>
      <c r="H46" s="75">
        <f t="shared" si="2"/>
        <v>0</v>
      </c>
      <c r="I46" s="144">
        <f>ROUNDDOWN(B46*0%,2)</f>
        <v>0</v>
      </c>
      <c r="J46" s="147">
        <v>0</v>
      </c>
      <c r="K46" s="150">
        <f>ROUNDDOWN(B46+H46+H47+H48-I46+J46,0)</f>
        <v>0</v>
      </c>
    </row>
    <row r="47" spans="1:11" ht="15.75" customHeight="1">
      <c r="A47" s="154"/>
      <c r="B47" s="145"/>
      <c r="C47" s="131"/>
      <c r="D47" s="158"/>
      <c r="E47" s="76" t="s">
        <v>135</v>
      </c>
      <c r="F47" s="96">
        <v>0</v>
      </c>
      <c r="G47" s="110"/>
      <c r="H47" s="69">
        <f t="shared" si="2"/>
        <v>0</v>
      </c>
      <c r="I47" s="145"/>
      <c r="J47" s="148"/>
      <c r="K47" s="151"/>
    </row>
    <row r="48" spans="1:11" ht="15.75" customHeight="1" thickBot="1">
      <c r="A48" s="155"/>
      <c r="B48" s="146">
        <f>$C$8*$C$10*(1.85-$C$9/100)</f>
        <v>0</v>
      </c>
      <c r="C48" s="159"/>
      <c r="D48" s="160"/>
      <c r="E48" s="77" t="s">
        <v>28</v>
      </c>
      <c r="F48" s="97">
        <v>16500</v>
      </c>
      <c r="G48" s="111"/>
      <c r="H48" s="78">
        <f t="shared" si="2"/>
        <v>0</v>
      </c>
      <c r="I48" s="146"/>
      <c r="J48" s="149"/>
      <c r="K48" s="152">
        <f>ROUNDDOWN(C48+H48-I48+J48,0)</f>
        <v>0</v>
      </c>
    </row>
    <row r="49" spans="1:13" ht="24" customHeight="1" thickBot="1" thickTop="1">
      <c r="A49" s="53" t="s">
        <v>22</v>
      </c>
      <c r="B49" s="54" t="s">
        <v>23</v>
      </c>
      <c r="C49" s="139" t="s">
        <v>16</v>
      </c>
      <c r="D49" s="140"/>
      <c r="E49" s="79"/>
      <c r="F49" s="98">
        <f>SUM(F13:F48)</f>
        <v>567300</v>
      </c>
      <c r="G49" s="80" t="s">
        <v>23</v>
      </c>
      <c r="H49" s="81" t="s">
        <v>23</v>
      </c>
      <c r="I49" s="54" t="s">
        <v>23</v>
      </c>
      <c r="J49" s="55" t="s">
        <v>23</v>
      </c>
      <c r="K49" s="82">
        <f>K13+K16+K19+K22+K25+K28+K31+K34+K37+K40+K43+K46</f>
        <v>0</v>
      </c>
      <c r="M49" s="84">
        <f>K13+K16+K19+K22+K25+K28+K31+K34+K37+K40+K43+K46</f>
        <v>0</v>
      </c>
    </row>
    <row r="50" spans="1:3" ht="22.5" customHeight="1">
      <c r="A50" s="104" t="s">
        <v>24</v>
      </c>
      <c r="B50" s="104"/>
      <c r="C50" s="104"/>
    </row>
    <row r="51" spans="1:11" ht="13.5">
      <c r="A51" s="59" t="s">
        <v>25</v>
      </c>
      <c r="B51" s="59"/>
      <c r="C51" s="59"/>
      <c r="D51" s="59"/>
      <c r="E51" s="59"/>
      <c r="H51" s="136" t="s">
        <v>93</v>
      </c>
      <c r="I51" s="136"/>
      <c r="J51" s="136"/>
      <c r="K51" s="136"/>
    </row>
    <row r="52" spans="2:11" ht="13.5">
      <c r="B52" s="59"/>
      <c r="C52" s="59"/>
      <c r="D52" s="59"/>
      <c r="H52" s="136" t="s">
        <v>26</v>
      </c>
      <c r="I52" s="136"/>
      <c r="J52" s="136"/>
      <c r="K52" s="136"/>
    </row>
    <row r="53" spans="1:11" ht="13.5">
      <c r="A53" s="105" t="s">
        <v>158</v>
      </c>
      <c r="B53" s="105"/>
      <c r="C53" s="105"/>
      <c r="D53" s="105"/>
      <c r="E53" s="105"/>
      <c r="H53" s="136" t="s">
        <v>27</v>
      </c>
      <c r="I53" s="136"/>
      <c r="J53" s="136"/>
      <c r="K53" s="136"/>
    </row>
    <row r="54" spans="1:5" ht="13.5">
      <c r="A54" s="34" t="s">
        <v>175</v>
      </c>
      <c r="C54" s="135"/>
      <c r="D54" s="135"/>
      <c r="E54" s="59"/>
    </row>
  </sheetData>
  <sheetProtection/>
  <mergeCells count="91">
    <mergeCell ref="G8:G11"/>
    <mergeCell ref="H8:H11"/>
    <mergeCell ref="A2:K2"/>
    <mergeCell ref="B4:C4"/>
    <mergeCell ref="B5:C5"/>
    <mergeCell ref="B7:D7"/>
    <mergeCell ref="E7:H7"/>
    <mergeCell ref="I7:I11"/>
    <mergeCell ref="E8:F11"/>
    <mergeCell ref="J7:J11"/>
    <mergeCell ref="C54:D54"/>
    <mergeCell ref="A8:A12"/>
    <mergeCell ref="A31:A33"/>
    <mergeCell ref="A34:A36"/>
    <mergeCell ref="A37:A39"/>
    <mergeCell ref="C49:D49"/>
    <mergeCell ref="C12:D12"/>
    <mergeCell ref="A25:A27"/>
    <mergeCell ref="B28:B30"/>
    <mergeCell ref="B34:B36"/>
    <mergeCell ref="E12:F12"/>
    <mergeCell ref="A28:A30"/>
    <mergeCell ref="H53:K53"/>
    <mergeCell ref="H51:K51"/>
    <mergeCell ref="H52:K52"/>
    <mergeCell ref="K37:K39"/>
    <mergeCell ref="J31:J33"/>
    <mergeCell ref="J34:J36"/>
    <mergeCell ref="J37:J39"/>
    <mergeCell ref="B25:B27"/>
    <mergeCell ref="A13:A15"/>
    <mergeCell ref="A16:A18"/>
    <mergeCell ref="A19:A21"/>
    <mergeCell ref="A22:A24"/>
    <mergeCell ref="B13:B15"/>
    <mergeCell ref="B16:B18"/>
    <mergeCell ref="B19:B21"/>
    <mergeCell ref="B22:B24"/>
    <mergeCell ref="K8:K11"/>
    <mergeCell ref="I13:I15"/>
    <mergeCell ref="I16:I18"/>
    <mergeCell ref="K19:K21"/>
    <mergeCell ref="K13:K15"/>
    <mergeCell ref="K16:K18"/>
    <mergeCell ref="K22:K24"/>
    <mergeCell ref="C13:D15"/>
    <mergeCell ref="C19:D21"/>
    <mergeCell ref="C25:D27"/>
    <mergeCell ref="K25:K27"/>
    <mergeCell ref="I25:I27"/>
    <mergeCell ref="J19:J21"/>
    <mergeCell ref="C16:D18"/>
    <mergeCell ref="K31:K33"/>
    <mergeCell ref="K34:K36"/>
    <mergeCell ref="K28:K30"/>
    <mergeCell ref="J28:J30"/>
    <mergeCell ref="I28:I30"/>
    <mergeCell ref="I34:I36"/>
    <mergeCell ref="C28:D30"/>
    <mergeCell ref="J13:J15"/>
    <mergeCell ref="J16:J18"/>
    <mergeCell ref="I19:I21"/>
    <mergeCell ref="C22:D24"/>
    <mergeCell ref="J22:J24"/>
    <mergeCell ref="J25:J27"/>
    <mergeCell ref="I22:I24"/>
    <mergeCell ref="B37:B39"/>
    <mergeCell ref="B31:B33"/>
    <mergeCell ref="C40:D42"/>
    <mergeCell ref="C31:D33"/>
    <mergeCell ref="I37:I39"/>
    <mergeCell ref="C34:D36"/>
    <mergeCell ref="I31:I33"/>
    <mergeCell ref="C37:D39"/>
    <mergeCell ref="K43:K45"/>
    <mergeCell ref="A40:A42"/>
    <mergeCell ref="I40:I42"/>
    <mergeCell ref="J40:J42"/>
    <mergeCell ref="B40:B42"/>
    <mergeCell ref="K40:K42"/>
    <mergeCell ref="A43:A45"/>
    <mergeCell ref="B43:B45"/>
    <mergeCell ref="J46:J48"/>
    <mergeCell ref="K46:K48"/>
    <mergeCell ref="A46:A48"/>
    <mergeCell ref="B46:B48"/>
    <mergeCell ref="C46:D48"/>
    <mergeCell ref="I46:I48"/>
    <mergeCell ref="C43:D45"/>
    <mergeCell ref="I43:I45"/>
    <mergeCell ref="J43:J45"/>
  </mergeCells>
  <printOptions/>
  <pageMargins left="0.2362204724409449" right="0.1968503937007874" top="0.2362204724409449" bottom="0.1968503937007874" header="0.1968503937007874" footer="0.2362204724409449"/>
  <pageSetup horizontalDpi="600" verticalDpi="600" orientation="landscape" paperSize="9" scale="62" r:id="rId2"/>
  <headerFooter alignWithMargins="0">
    <oddHeader>&amp;R様式第3号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39</v>
      </c>
      <c r="C4" s="122"/>
      <c r="E4" s="38"/>
      <c r="F4" s="38"/>
    </row>
    <row r="5" spans="1:6" ht="18.75" customHeight="1">
      <c r="A5" s="36" t="s">
        <v>1</v>
      </c>
      <c r="B5" s="122" t="s">
        <v>65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89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9300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9000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10200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10700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10600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9700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8600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8200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9800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14200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7600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9100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117000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40</v>
      </c>
      <c r="C4" s="122"/>
      <c r="E4" s="38"/>
      <c r="F4" s="38"/>
    </row>
    <row r="5" spans="1:6" ht="18.75" customHeight="1">
      <c r="A5" s="36" t="s">
        <v>1</v>
      </c>
      <c r="B5" s="122" t="s">
        <v>66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95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11200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10500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12000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13200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12700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11600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10500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10700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13300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18800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11600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12500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148600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C13:D13"/>
    <mergeCell ref="C14:D14"/>
    <mergeCell ref="C15:D15"/>
    <mergeCell ref="C16:D16"/>
    <mergeCell ref="C17:D17"/>
    <mergeCell ref="G27:J27"/>
    <mergeCell ref="C20:D20"/>
    <mergeCell ref="C22:D22"/>
    <mergeCell ref="C25:D25"/>
    <mergeCell ref="C21:D21"/>
    <mergeCell ref="C30:D30"/>
    <mergeCell ref="G29:J29"/>
    <mergeCell ref="C19:D19"/>
    <mergeCell ref="G28:J28"/>
    <mergeCell ref="C23:D23"/>
    <mergeCell ref="C24:D24"/>
    <mergeCell ref="G8:G11"/>
    <mergeCell ref="E8:E11"/>
    <mergeCell ref="C12:D12"/>
    <mergeCell ref="C18:D18"/>
    <mergeCell ref="H7:H11"/>
    <mergeCell ref="A2:J2"/>
    <mergeCell ref="B4:C4"/>
    <mergeCell ref="B5:C5"/>
    <mergeCell ref="B7:D7"/>
    <mergeCell ref="E7:G7"/>
    <mergeCell ref="F8:F11"/>
    <mergeCell ref="I7:I11"/>
    <mergeCell ref="J8:J11"/>
    <mergeCell ref="A8:A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41</v>
      </c>
      <c r="C4" s="122"/>
      <c r="E4" s="38"/>
      <c r="F4" s="38"/>
    </row>
    <row r="5" spans="1:6" ht="18.75" customHeight="1">
      <c r="A5" s="36" t="s">
        <v>1</v>
      </c>
      <c r="B5" s="122" t="s">
        <v>67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94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11500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10500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10800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11500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12000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11500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10800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11400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12600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17500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10000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11600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141700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42</v>
      </c>
      <c r="C4" s="122"/>
      <c r="E4" s="38"/>
      <c r="F4" s="38"/>
    </row>
    <row r="5" spans="1:6" ht="18.75" customHeight="1">
      <c r="A5" s="36" t="s">
        <v>1</v>
      </c>
      <c r="B5" s="122" t="s">
        <v>68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92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14600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13200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15200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16100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15500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12900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11600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10400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14800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19700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13700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12500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170200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43</v>
      </c>
      <c r="C4" s="122"/>
      <c r="E4" s="38"/>
      <c r="F4" s="38"/>
    </row>
    <row r="5" spans="1:6" ht="18.75" customHeight="1">
      <c r="A5" s="36" t="s">
        <v>1</v>
      </c>
      <c r="B5" s="122" t="s">
        <v>143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65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5300</v>
      </c>
      <c r="F13" s="108"/>
      <c r="G13" s="51">
        <f aca="true" t="shared" si="0" ref="G13:G24">E13*F13</f>
        <v>0</v>
      </c>
      <c r="H13" s="5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5100</v>
      </c>
      <c r="F14" s="108"/>
      <c r="G14" s="51">
        <f t="shared" si="0"/>
        <v>0</v>
      </c>
      <c r="H14" s="5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6900</v>
      </c>
      <c r="F15" s="108"/>
      <c r="G15" s="51">
        <f t="shared" si="0"/>
        <v>0</v>
      </c>
      <c r="H15" s="5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9300</v>
      </c>
      <c r="F16" s="108"/>
      <c r="G16" s="51">
        <f t="shared" si="0"/>
        <v>0</v>
      </c>
      <c r="H16" s="5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9100</v>
      </c>
      <c r="F17" s="108"/>
      <c r="G17" s="51">
        <f t="shared" si="0"/>
        <v>0</v>
      </c>
      <c r="H17" s="5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9900</v>
      </c>
      <c r="F18" s="108"/>
      <c r="G18" s="51">
        <f t="shared" si="0"/>
        <v>0</v>
      </c>
      <c r="H18" s="5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9700</v>
      </c>
      <c r="F19" s="108"/>
      <c r="G19" s="51">
        <f t="shared" si="0"/>
        <v>0</v>
      </c>
      <c r="H19" s="5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10200</v>
      </c>
      <c r="F20" s="108"/>
      <c r="G20" s="51">
        <f t="shared" si="0"/>
        <v>0</v>
      </c>
      <c r="H20" s="5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7100</v>
      </c>
      <c r="F21" s="108"/>
      <c r="G21" s="51">
        <f t="shared" si="0"/>
        <v>0</v>
      </c>
      <c r="H21" s="5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10900</v>
      </c>
      <c r="F22" s="108"/>
      <c r="G22" s="51">
        <f t="shared" si="0"/>
        <v>0</v>
      </c>
      <c r="H22" s="5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9900</v>
      </c>
      <c r="F23" s="108"/>
      <c r="G23" s="51">
        <f t="shared" si="0"/>
        <v>0</v>
      </c>
      <c r="H23" s="5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7700</v>
      </c>
      <c r="F24" s="108"/>
      <c r="G24" s="51">
        <f t="shared" si="0"/>
        <v>0</v>
      </c>
      <c r="H24" s="5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101100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178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44</v>
      </c>
      <c r="C4" s="122"/>
      <c r="E4" s="38"/>
      <c r="F4" s="38"/>
    </row>
    <row r="5" spans="1:6" ht="18.75" customHeight="1">
      <c r="A5" s="36" t="s">
        <v>1</v>
      </c>
      <c r="B5" s="122" t="s">
        <v>144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238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27900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23300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21600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23900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23800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22400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22400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26000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30600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25300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14100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29500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290800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179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75390625" style="34" bestFit="1" customWidth="1"/>
    <col min="13" max="16384" width="9.00390625" style="34" customWidth="1"/>
  </cols>
  <sheetData>
    <row r="1" ht="13.5">
      <c r="A1" s="34" t="s">
        <v>94</v>
      </c>
    </row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45</v>
      </c>
      <c r="C4" s="122"/>
      <c r="E4" s="38"/>
      <c r="F4" s="38"/>
    </row>
    <row r="5" spans="1:6" ht="18.75" customHeight="1">
      <c r="A5" s="36" t="s">
        <v>1</v>
      </c>
      <c r="B5" s="122" t="s">
        <v>145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380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65300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58000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49000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54200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55400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51100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48500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55600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65700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54400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34600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61500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653300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179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2" right="0.2" top="0.2362204724409449" bottom="0.2362204724409449" header="0.1968503937007874" footer="0.1968503937007874"/>
  <pageSetup horizontalDpi="600" verticalDpi="600" orientation="landscape" paperSize="9" scale="85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75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46</v>
      </c>
      <c r="C4" s="122"/>
      <c r="E4" s="38"/>
      <c r="F4" s="38"/>
    </row>
    <row r="5" spans="1:6" ht="18.75" customHeight="1">
      <c r="A5" s="36" t="s">
        <v>1</v>
      </c>
      <c r="B5" s="122" t="s">
        <v>146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500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46000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40800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45700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46700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43400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46600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43600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42500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45700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47800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47100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44400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540300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180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47</v>
      </c>
      <c r="C4" s="122"/>
      <c r="E4" s="38"/>
      <c r="F4" s="38"/>
    </row>
    <row r="5" spans="1:6" ht="18.75" customHeight="1">
      <c r="A5" s="36" t="s">
        <v>1</v>
      </c>
      <c r="B5" s="122" t="s">
        <v>147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218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29900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27800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29400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35000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33100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32600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21200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24300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28800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41500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42900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31700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378200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/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48</v>
      </c>
      <c r="C4" s="122"/>
      <c r="E4" s="38"/>
      <c r="F4" s="38"/>
    </row>
    <row r="5" spans="1:6" ht="18.75" customHeight="1">
      <c r="A5" s="36" t="s">
        <v>1</v>
      </c>
      <c r="B5" s="122" t="s">
        <v>69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195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13400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13600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20700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21200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21600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17000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12600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13100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14100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20900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21100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15200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204500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9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1.1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4</v>
      </c>
      <c r="C4" s="122"/>
      <c r="E4" s="38"/>
      <c r="F4" s="38"/>
    </row>
    <row r="5" spans="1:6" ht="18.75" customHeight="1">
      <c r="A5" s="36" t="s">
        <v>1</v>
      </c>
      <c r="B5" s="122" t="s">
        <v>33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25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3100</v>
      </c>
      <c r="F13" s="108"/>
      <c r="G13" s="51">
        <f aca="true" t="shared" si="0" ref="G13:G24">E13*F13</f>
        <v>0</v>
      </c>
      <c r="H13" s="5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3200</v>
      </c>
      <c r="F14" s="108"/>
      <c r="G14" s="51">
        <f t="shared" si="0"/>
        <v>0</v>
      </c>
      <c r="H14" s="5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3800</v>
      </c>
      <c r="F15" s="108"/>
      <c r="G15" s="51">
        <f t="shared" si="0"/>
        <v>0</v>
      </c>
      <c r="H15" s="5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3900</v>
      </c>
      <c r="F16" s="108"/>
      <c r="G16" s="51">
        <f t="shared" si="0"/>
        <v>0</v>
      </c>
      <c r="H16" s="5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3800</v>
      </c>
      <c r="F17" s="108"/>
      <c r="G17" s="51">
        <f t="shared" si="0"/>
        <v>0</v>
      </c>
      <c r="H17" s="5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3900</v>
      </c>
      <c r="F18" s="108"/>
      <c r="G18" s="51">
        <f t="shared" si="0"/>
        <v>0</v>
      </c>
      <c r="H18" s="5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3500</v>
      </c>
      <c r="F19" s="108"/>
      <c r="G19" s="51">
        <f t="shared" si="0"/>
        <v>0</v>
      </c>
      <c r="H19" s="5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2800</v>
      </c>
      <c r="F20" s="108"/>
      <c r="G20" s="51">
        <f t="shared" si="0"/>
        <v>0</v>
      </c>
      <c r="H20" s="5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3000</v>
      </c>
      <c r="F21" s="108"/>
      <c r="G21" s="51">
        <f t="shared" si="0"/>
        <v>0</v>
      </c>
      <c r="H21" s="5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3500</v>
      </c>
      <c r="F22" s="108"/>
      <c r="G22" s="51">
        <f t="shared" si="0"/>
        <v>0</v>
      </c>
      <c r="H22" s="5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3300</v>
      </c>
      <c r="F23" s="108"/>
      <c r="G23" s="51">
        <f t="shared" si="0"/>
        <v>0</v>
      </c>
      <c r="H23" s="5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3000</v>
      </c>
      <c r="F24" s="108"/>
      <c r="G24" s="51">
        <f t="shared" si="0"/>
        <v>0</v>
      </c>
      <c r="H24" s="5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40800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174</v>
      </c>
      <c r="C30" s="135"/>
      <c r="D30" s="135"/>
    </row>
    <row r="31" ht="13.5">
      <c r="J31" s="34">
        <f>ROUNDUP(J25/E25,2)</f>
        <v>0</v>
      </c>
    </row>
    <row r="49" ht="13.5">
      <c r="K49" s="83">
        <f>K13+K16+K19+K22+K25+K28+K31+K34+K37+K40+K43+K46</f>
        <v>0</v>
      </c>
    </row>
  </sheetData>
  <sheetProtection/>
  <mergeCells count="30">
    <mergeCell ref="C25:D25"/>
    <mergeCell ref="C22:D22"/>
    <mergeCell ref="J8:J11"/>
    <mergeCell ref="A8:A12"/>
    <mergeCell ref="E8:E11"/>
    <mergeCell ref="C13:D13"/>
    <mergeCell ref="C14:D14"/>
    <mergeCell ref="C15:D15"/>
    <mergeCell ref="C20:D20"/>
    <mergeCell ref="C19:D19"/>
    <mergeCell ref="C30:D30"/>
    <mergeCell ref="G28:J28"/>
    <mergeCell ref="C16:D16"/>
    <mergeCell ref="C17:D17"/>
    <mergeCell ref="C18:D18"/>
    <mergeCell ref="G27:J27"/>
    <mergeCell ref="C23:D23"/>
    <mergeCell ref="C24:D24"/>
    <mergeCell ref="C21:D21"/>
    <mergeCell ref="G29:J29"/>
    <mergeCell ref="C12:D12"/>
    <mergeCell ref="A2:J2"/>
    <mergeCell ref="B4:C4"/>
    <mergeCell ref="B5:C5"/>
    <mergeCell ref="B7:D7"/>
    <mergeCell ref="E7:G7"/>
    <mergeCell ref="H7:H11"/>
    <mergeCell ref="I7:I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49</v>
      </c>
      <c r="C4" s="122"/>
      <c r="E4" s="38"/>
      <c r="F4" s="38"/>
    </row>
    <row r="5" spans="1:6" ht="18.75" customHeight="1">
      <c r="A5" s="36" t="s">
        <v>1</v>
      </c>
      <c r="B5" s="122" t="s">
        <v>70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88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12400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11400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13500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13900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13300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13200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11500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12300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13600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17300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16400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14200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163000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1.875" style="34" bestFit="1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50</v>
      </c>
      <c r="C4" s="122"/>
      <c r="E4" s="38"/>
      <c r="F4" s="38"/>
    </row>
    <row r="5" spans="1:6" ht="18.75" customHeight="1">
      <c r="A5" s="36" t="s">
        <v>1</v>
      </c>
      <c r="B5" s="122" t="s">
        <v>71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66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4800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8">
        <f>ROUNDDOWN(B13+G13-H13+I13,0)</f>
        <v>0</v>
      </c>
    </row>
    <row r="14" spans="1:11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6000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10900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11700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10900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8500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5300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4800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5200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9700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9300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5200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92300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1.875" style="34" bestFit="1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51</v>
      </c>
      <c r="C4" s="122"/>
      <c r="E4" s="38"/>
      <c r="F4" s="38"/>
    </row>
    <row r="5" spans="1:6" ht="18.75" customHeight="1">
      <c r="A5" s="36" t="s">
        <v>1</v>
      </c>
      <c r="B5" s="122" t="s">
        <v>72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35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6100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>
        <f>ROUNDDOWN(B13+G13-H13+I13,0)</f>
        <v>0</v>
      </c>
    </row>
    <row r="14" spans="1:11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6200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7100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7500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7100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6900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5400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5600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6900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9400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9000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7200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84400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1.875" style="34" bestFit="1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52</v>
      </c>
      <c r="C4" s="122"/>
      <c r="E4" s="38"/>
      <c r="F4" s="38"/>
    </row>
    <row r="5" spans="1:6" ht="18.75" customHeight="1">
      <c r="A5" s="36" t="s">
        <v>1</v>
      </c>
      <c r="B5" s="122" t="s">
        <v>73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58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5600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>
        <f>ROUNDDOWN(B13+G13-H13+I13,0)</f>
        <v>0</v>
      </c>
    </row>
    <row r="14" spans="1:11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5400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8900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10000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9300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7600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5300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5400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5900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10300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10700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6700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91100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1.875" style="34" bestFit="1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53</v>
      </c>
      <c r="C4" s="122"/>
      <c r="E4" s="38"/>
      <c r="F4" s="38"/>
    </row>
    <row r="5" spans="1:6" ht="18.75" customHeight="1">
      <c r="A5" s="36" t="s">
        <v>1</v>
      </c>
      <c r="B5" s="179" t="s">
        <v>201</v>
      </c>
      <c r="C5" s="180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98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7000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>
        <f>ROUNDDOWN(B13+G13-H13+I13,0)</f>
        <v>0</v>
      </c>
    </row>
    <row r="14" spans="1:11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7300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11500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16200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37400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36900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28700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24700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10500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15800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11200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7800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215000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1.875" style="34" bestFit="1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54</v>
      </c>
      <c r="C4" s="122"/>
      <c r="E4" s="38"/>
      <c r="F4" s="38"/>
    </row>
    <row r="5" spans="1:6" ht="18.75" customHeight="1">
      <c r="A5" s="36" t="s">
        <v>1</v>
      </c>
      <c r="B5" s="122" t="s">
        <v>74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40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5500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>
        <f>ROUNDDOWN(B13+G13-H13+I13,0)</f>
        <v>0</v>
      </c>
    </row>
    <row r="14" spans="1:11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5600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6400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6600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6400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6200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5100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5500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6800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8400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8200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7100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77800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1.875" style="34" bestFit="1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55</v>
      </c>
      <c r="C4" s="122"/>
      <c r="E4" s="38"/>
      <c r="F4" s="38"/>
    </row>
    <row r="5" spans="1:6" ht="18.75" customHeight="1">
      <c r="A5" s="36" t="s">
        <v>1</v>
      </c>
      <c r="B5" s="122" t="s">
        <v>75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48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4000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>
        <f>ROUNDDOWN(B13+G13-H13+I13,0)</f>
        <v>0</v>
      </c>
    </row>
    <row r="14" spans="1:11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4800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6500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7200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6700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6500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4500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4200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6600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10800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10500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7600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79900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1.875" style="34" bestFit="1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56</v>
      </c>
      <c r="C4" s="122"/>
      <c r="E4" s="38"/>
      <c r="F4" s="38"/>
    </row>
    <row r="5" spans="1:6" ht="18.75" customHeight="1">
      <c r="A5" s="36" t="s">
        <v>1</v>
      </c>
      <c r="B5" s="122" t="s">
        <v>76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57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8900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>
        <f>ROUNDDOWN(B13+G13-H13+I13,0)</f>
        <v>0</v>
      </c>
    </row>
    <row r="14" spans="1:11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7900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8800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8400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8800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8600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7200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7800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8600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11400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10300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9500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106200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1.875" style="34" bestFit="1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57</v>
      </c>
      <c r="C4" s="122"/>
      <c r="E4" s="38"/>
      <c r="F4" s="38"/>
    </row>
    <row r="5" spans="1:6" ht="18.75" customHeight="1">
      <c r="A5" s="36" t="s">
        <v>1</v>
      </c>
      <c r="B5" s="122" t="s">
        <v>77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39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62">
        <f>ROUNDDOWN($C$8*$C$10*(1.85-$C$9/100),2)</f>
        <v>0</v>
      </c>
      <c r="C13" s="137" t="s">
        <v>16</v>
      </c>
      <c r="D13" s="138"/>
      <c r="E13" s="92">
        <v>4700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8">
        <f>ROUNDDOWN(B13+G13-H13+I13,0)</f>
        <v>0</v>
      </c>
    </row>
    <row r="14" spans="1:11" ht="23.25" customHeight="1">
      <c r="A14" s="90" t="s">
        <v>187</v>
      </c>
      <c r="B14" s="62">
        <f aca="true" t="shared" si="2" ref="B14:B24">ROUNDDOWN($C$8*$C$10*(1.85-$C$9/100),2)</f>
        <v>0</v>
      </c>
      <c r="C14" s="137" t="s">
        <v>16</v>
      </c>
      <c r="D14" s="138"/>
      <c r="E14" s="92">
        <v>4400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62">
        <f t="shared" si="2"/>
        <v>0</v>
      </c>
      <c r="C15" s="137" t="s">
        <v>16</v>
      </c>
      <c r="D15" s="138"/>
      <c r="E15" s="92">
        <v>5700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62">
        <f t="shared" si="2"/>
        <v>0</v>
      </c>
      <c r="C16" s="137" t="s">
        <v>16</v>
      </c>
      <c r="D16" s="138"/>
      <c r="E16" s="92">
        <v>6100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62">
        <f t="shared" si="2"/>
        <v>0</v>
      </c>
      <c r="C17" s="137" t="s">
        <v>16</v>
      </c>
      <c r="D17" s="138"/>
      <c r="E17" s="92">
        <v>5800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62">
        <f t="shared" si="2"/>
        <v>0</v>
      </c>
      <c r="C18" s="137" t="s">
        <v>16</v>
      </c>
      <c r="D18" s="138"/>
      <c r="E18" s="92">
        <v>5600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62">
        <f t="shared" si="2"/>
        <v>0</v>
      </c>
      <c r="C19" s="137" t="s">
        <v>16</v>
      </c>
      <c r="D19" s="138"/>
      <c r="E19" s="92">
        <v>4300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62">
        <f t="shared" si="2"/>
        <v>0</v>
      </c>
      <c r="C20" s="137" t="s">
        <v>16</v>
      </c>
      <c r="D20" s="138"/>
      <c r="E20" s="92">
        <v>4500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62">
        <f t="shared" si="2"/>
        <v>0</v>
      </c>
      <c r="C21" s="137" t="s">
        <v>16</v>
      </c>
      <c r="D21" s="138"/>
      <c r="E21" s="92">
        <v>7100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62">
        <f t="shared" si="2"/>
        <v>0</v>
      </c>
      <c r="C22" s="137" t="s">
        <v>16</v>
      </c>
      <c r="D22" s="138"/>
      <c r="E22" s="92">
        <v>10100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62">
        <f t="shared" si="2"/>
        <v>0</v>
      </c>
      <c r="C23" s="137" t="s">
        <v>16</v>
      </c>
      <c r="D23" s="138"/>
      <c r="E23" s="92">
        <v>11700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62">
        <f t="shared" si="2"/>
        <v>0</v>
      </c>
      <c r="C24" s="137" t="s">
        <v>16</v>
      </c>
      <c r="D24" s="138"/>
      <c r="E24" s="92">
        <v>7400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77400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3.375" style="34" bestFit="1" customWidth="1"/>
    <col min="12" max="12" width="13.75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58</v>
      </c>
      <c r="C4" s="122"/>
      <c r="E4" s="38"/>
      <c r="F4" s="38"/>
    </row>
    <row r="5" spans="1:6" ht="18.75" customHeight="1">
      <c r="A5" s="36" t="s">
        <v>1</v>
      </c>
      <c r="B5" s="122" t="s">
        <v>148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408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38100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>
        <f>ROUNDDOWN(B13+G13-H13+I13,0)</f>
        <v>0</v>
      </c>
    </row>
    <row r="14" spans="1:11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38200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38500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40000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43800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41200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31200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35100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36700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53500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54900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44500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495700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5</v>
      </c>
      <c r="C4" s="122"/>
      <c r="E4" s="38"/>
      <c r="F4" s="38"/>
    </row>
    <row r="5" spans="1:6" ht="18.75" customHeight="1">
      <c r="A5" s="36" t="s">
        <v>1</v>
      </c>
      <c r="B5" s="122" t="s">
        <v>34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42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1900</v>
      </c>
      <c r="F13" s="108"/>
      <c r="G13" s="51">
        <f aca="true" t="shared" si="0" ref="G13:G24">E13*F13</f>
        <v>0</v>
      </c>
      <c r="H13" s="5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1900</v>
      </c>
      <c r="F14" s="108"/>
      <c r="G14" s="51">
        <f t="shared" si="0"/>
        <v>0</v>
      </c>
      <c r="H14" s="5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4400</v>
      </c>
      <c r="F15" s="108"/>
      <c r="G15" s="51">
        <f t="shared" si="0"/>
        <v>0</v>
      </c>
      <c r="H15" s="5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5100</v>
      </c>
      <c r="F16" s="108"/>
      <c r="G16" s="51">
        <f t="shared" si="0"/>
        <v>0</v>
      </c>
      <c r="H16" s="5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4700</v>
      </c>
      <c r="F17" s="108"/>
      <c r="G17" s="51">
        <f t="shared" si="0"/>
        <v>0</v>
      </c>
      <c r="H17" s="5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3700</v>
      </c>
      <c r="F18" s="108"/>
      <c r="G18" s="51">
        <f t="shared" si="0"/>
        <v>0</v>
      </c>
      <c r="H18" s="5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2200</v>
      </c>
      <c r="F19" s="108"/>
      <c r="G19" s="51">
        <f t="shared" si="0"/>
        <v>0</v>
      </c>
      <c r="H19" s="5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1800</v>
      </c>
      <c r="F20" s="108"/>
      <c r="G20" s="51">
        <f t="shared" si="0"/>
        <v>0</v>
      </c>
      <c r="H20" s="5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2300</v>
      </c>
      <c r="F21" s="108"/>
      <c r="G21" s="51">
        <f t="shared" si="0"/>
        <v>0</v>
      </c>
      <c r="H21" s="5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5000</v>
      </c>
      <c r="F22" s="108"/>
      <c r="G22" s="51">
        <f t="shared" si="0"/>
        <v>0</v>
      </c>
      <c r="H22" s="5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5000</v>
      </c>
      <c r="F23" s="108"/>
      <c r="G23" s="51">
        <f t="shared" si="0"/>
        <v>0</v>
      </c>
      <c r="H23" s="5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2400</v>
      </c>
      <c r="F24" s="108"/>
      <c r="G24" s="51">
        <f t="shared" si="0"/>
        <v>0</v>
      </c>
      <c r="H24" s="5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40400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174</v>
      </c>
      <c r="C30" s="135"/>
      <c r="D30" s="135"/>
    </row>
    <row r="31" ht="13.5">
      <c r="J31" s="34">
        <f>ROUNDUP(J25/E25,2)</f>
        <v>0</v>
      </c>
    </row>
  </sheetData>
  <sheetProtection/>
  <mergeCells count="30">
    <mergeCell ref="F8:F11"/>
    <mergeCell ref="C17:D17"/>
    <mergeCell ref="C22:D22"/>
    <mergeCell ref="G8:G11"/>
    <mergeCell ref="C18:D18"/>
    <mergeCell ref="C20:D20"/>
    <mergeCell ref="C21:D21"/>
    <mergeCell ref="A2:J2"/>
    <mergeCell ref="B4:C4"/>
    <mergeCell ref="B5:C5"/>
    <mergeCell ref="B7:D7"/>
    <mergeCell ref="E7:G7"/>
    <mergeCell ref="H7:H11"/>
    <mergeCell ref="E8:E11"/>
    <mergeCell ref="I7:I11"/>
    <mergeCell ref="J8:J11"/>
    <mergeCell ref="A8:A12"/>
    <mergeCell ref="G27:J27"/>
    <mergeCell ref="G29:J29"/>
    <mergeCell ref="C19:D19"/>
    <mergeCell ref="G28:J28"/>
    <mergeCell ref="C25:D25"/>
    <mergeCell ref="C23:D23"/>
    <mergeCell ref="C24:D24"/>
    <mergeCell ref="C30:D30"/>
    <mergeCell ref="C13:D13"/>
    <mergeCell ref="C14:D14"/>
    <mergeCell ref="C15:D15"/>
    <mergeCell ref="C16:D16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1.875" style="34" bestFit="1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59</v>
      </c>
      <c r="C4" s="122"/>
      <c r="E4" s="38"/>
      <c r="F4" s="38"/>
    </row>
    <row r="5" spans="1:6" ht="18.75" customHeight="1">
      <c r="A5" s="36" t="s">
        <v>1</v>
      </c>
      <c r="B5" s="122" t="s">
        <v>78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249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10200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>
        <f>ROUNDDOWN(B13+G13-H13+I13,0)</f>
        <v>0</v>
      </c>
    </row>
    <row r="14" spans="1:11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5500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1600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1000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1000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1000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5500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7900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7000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8500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7200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11800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68200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1.875" style="34" bestFit="1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60</v>
      </c>
      <c r="C4" s="122"/>
      <c r="E4" s="38"/>
      <c r="F4" s="38"/>
    </row>
    <row r="5" spans="1:6" ht="18.75" customHeight="1">
      <c r="A5" s="36" t="s">
        <v>1</v>
      </c>
      <c r="B5" s="122" t="s">
        <v>79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112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3600</v>
      </c>
      <c r="F13" s="108"/>
      <c r="G13" s="51">
        <f aca="true" t="shared" si="0" ref="G13:G24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>
        <f>ROUNDDOWN(B13+G13-H13+I13,0)</f>
        <v>0</v>
      </c>
    </row>
    <row r="14" spans="1:11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3600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3000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3100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3000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4100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3300</v>
      </c>
      <c r="F19" s="108"/>
      <c r="G19" s="51">
        <f t="shared" si="0"/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2700</v>
      </c>
      <c r="F20" s="108"/>
      <c r="G20" s="51">
        <f t="shared" si="0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2100</v>
      </c>
      <c r="F21" s="108"/>
      <c r="G21" s="51">
        <f t="shared" si="0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2400</v>
      </c>
      <c r="F22" s="108"/>
      <c r="G22" s="51">
        <f t="shared" si="0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1800</v>
      </c>
      <c r="F23" s="108"/>
      <c r="G23" s="51">
        <f t="shared" si="0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2500</v>
      </c>
      <c r="F24" s="108"/>
      <c r="G24" s="51">
        <f t="shared" si="0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35200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6">
        <f>ROUNDUP(J25/E25,2)</f>
        <v>0</v>
      </c>
    </row>
  </sheetData>
  <sheetProtection/>
  <mergeCells count="30">
    <mergeCell ref="G27:J27"/>
    <mergeCell ref="G29:J29"/>
    <mergeCell ref="C19:D19"/>
    <mergeCell ref="G28:J28"/>
    <mergeCell ref="C25:D25"/>
    <mergeCell ref="C21:D21"/>
    <mergeCell ref="A8:A12"/>
    <mergeCell ref="E8:E11"/>
    <mergeCell ref="C17:D17"/>
    <mergeCell ref="C18:D18"/>
    <mergeCell ref="C20:D20"/>
    <mergeCell ref="C12:D12"/>
    <mergeCell ref="C30:D30"/>
    <mergeCell ref="C13:D13"/>
    <mergeCell ref="C14:D14"/>
    <mergeCell ref="C15:D15"/>
    <mergeCell ref="C16:D16"/>
    <mergeCell ref="C22:D22"/>
    <mergeCell ref="C23:D23"/>
    <mergeCell ref="C24:D24"/>
    <mergeCell ref="A2:J2"/>
    <mergeCell ref="B4:C4"/>
    <mergeCell ref="B5:C5"/>
    <mergeCell ref="B7:D7"/>
    <mergeCell ref="E7:G7"/>
    <mergeCell ref="H7:H11"/>
    <mergeCell ref="I7:I11"/>
    <mergeCell ref="J8:J11"/>
    <mergeCell ref="G8:G11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11.875" style="34" bestFit="1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61</v>
      </c>
      <c r="C4" s="122"/>
      <c r="E4" s="38"/>
      <c r="F4" s="38"/>
    </row>
    <row r="5" spans="1:6" ht="18.75" customHeight="1">
      <c r="A5" s="36" t="s">
        <v>1</v>
      </c>
      <c r="B5" s="122" t="s">
        <v>31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139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15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1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24800</v>
      </c>
      <c r="F13" s="108"/>
      <c r="G13" s="51">
        <f aca="true" t="shared" si="0" ref="G13:G18">E13*F13</f>
        <v>0</v>
      </c>
      <c r="H13" s="60">
        <f>ROUNDDOWN(B13*0%,2)</f>
        <v>0</v>
      </c>
      <c r="I13" s="91">
        <v>0</v>
      </c>
      <c r="J13" s="52">
        <f aca="true" t="shared" si="1" ref="J13:J24">ROUNDDOWN(B13+G13-H13+I13,0)</f>
        <v>0</v>
      </c>
      <c r="K13" s="84">
        <f>ROUNDDOWN(B13+G13-H13+I13,0)</f>
        <v>0</v>
      </c>
    </row>
    <row r="14" spans="1:11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21900</v>
      </c>
      <c r="F14" s="108"/>
      <c r="G14" s="51">
        <f t="shared" si="0"/>
        <v>0</v>
      </c>
      <c r="H14" s="60">
        <f aca="true" t="shared" si="3" ref="H14:H24">ROUNDDOWN(B14*0%,2)</f>
        <v>0</v>
      </c>
      <c r="I14" s="91">
        <v>0</v>
      </c>
      <c r="J14" s="52">
        <f t="shared" si="1"/>
        <v>0</v>
      </c>
      <c r="K14" s="89">
        <f aca="true" t="shared" si="4" ref="K14:K24">ROUNDDOWN(B14+G14-H14+I14,0)</f>
        <v>0</v>
      </c>
    </row>
    <row r="15" spans="1:11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26200</v>
      </c>
      <c r="F15" s="108"/>
      <c r="G15" s="51">
        <f t="shared" si="0"/>
        <v>0</v>
      </c>
      <c r="H15" s="60">
        <f t="shared" si="3"/>
        <v>0</v>
      </c>
      <c r="I15" s="91">
        <v>0</v>
      </c>
      <c r="J15" s="52">
        <f t="shared" si="1"/>
        <v>0</v>
      </c>
      <c r="K15" s="89">
        <f t="shared" si="4"/>
        <v>0</v>
      </c>
    </row>
    <row r="16" spans="1:11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29200</v>
      </c>
      <c r="F16" s="108"/>
      <c r="G16" s="51">
        <f t="shared" si="0"/>
        <v>0</v>
      </c>
      <c r="H16" s="60">
        <f t="shared" si="3"/>
        <v>0</v>
      </c>
      <c r="I16" s="91">
        <v>0</v>
      </c>
      <c r="J16" s="52">
        <f t="shared" si="1"/>
        <v>0</v>
      </c>
      <c r="K16" s="89">
        <f t="shared" si="4"/>
        <v>0</v>
      </c>
    </row>
    <row r="17" spans="1:11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26900</v>
      </c>
      <c r="F17" s="108"/>
      <c r="G17" s="51">
        <f t="shared" si="0"/>
        <v>0</v>
      </c>
      <c r="H17" s="60">
        <f t="shared" si="3"/>
        <v>0</v>
      </c>
      <c r="I17" s="91">
        <v>0</v>
      </c>
      <c r="J17" s="52">
        <f t="shared" si="1"/>
        <v>0</v>
      </c>
      <c r="K17" s="89">
        <f t="shared" si="4"/>
        <v>0</v>
      </c>
    </row>
    <row r="18" spans="1:11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24000</v>
      </c>
      <c r="F18" s="108"/>
      <c r="G18" s="51">
        <f t="shared" si="0"/>
        <v>0</v>
      </c>
      <c r="H18" s="60">
        <f t="shared" si="3"/>
        <v>0</v>
      </c>
      <c r="I18" s="91">
        <v>0</v>
      </c>
      <c r="J18" s="52">
        <f t="shared" si="1"/>
        <v>0</v>
      </c>
      <c r="K18" s="89">
        <f t="shared" si="4"/>
        <v>0</v>
      </c>
    </row>
    <row r="19" spans="1:11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15500</v>
      </c>
      <c r="F19" s="108"/>
      <c r="G19" s="51">
        <f aca="true" t="shared" si="5" ref="G19:G24">E19*F19</f>
        <v>0</v>
      </c>
      <c r="H19" s="60">
        <f t="shared" si="3"/>
        <v>0</v>
      </c>
      <c r="I19" s="91">
        <v>0</v>
      </c>
      <c r="J19" s="52">
        <f t="shared" si="1"/>
        <v>0</v>
      </c>
      <c r="K19" s="89">
        <f t="shared" si="4"/>
        <v>0</v>
      </c>
    </row>
    <row r="20" spans="1:11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20400</v>
      </c>
      <c r="F20" s="108"/>
      <c r="G20" s="51">
        <f t="shared" si="5"/>
        <v>0</v>
      </c>
      <c r="H20" s="60">
        <f t="shared" si="3"/>
        <v>0</v>
      </c>
      <c r="I20" s="91">
        <v>0</v>
      </c>
      <c r="J20" s="52">
        <f t="shared" si="1"/>
        <v>0</v>
      </c>
      <c r="K20" s="89">
        <f t="shared" si="4"/>
        <v>0</v>
      </c>
    </row>
    <row r="21" spans="1:11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29800</v>
      </c>
      <c r="F21" s="108"/>
      <c r="G21" s="51">
        <f t="shared" si="5"/>
        <v>0</v>
      </c>
      <c r="H21" s="60">
        <f t="shared" si="3"/>
        <v>0</v>
      </c>
      <c r="I21" s="91">
        <v>0</v>
      </c>
      <c r="J21" s="52">
        <f t="shared" si="1"/>
        <v>0</v>
      </c>
      <c r="K21" s="89">
        <f t="shared" si="4"/>
        <v>0</v>
      </c>
    </row>
    <row r="22" spans="1:11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36600</v>
      </c>
      <c r="F22" s="108"/>
      <c r="G22" s="51">
        <f t="shared" si="5"/>
        <v>0</v>
      </c>
      <c r="H22" s="60">
        <f t="shared" si="3"/>
        <v>0</v>
      </c>
      <c r="I22" s="91">
        <v>0</v>
      </c>
      <c r="J22" s="52">
        <f t="shared" si="1"/>
        <v>0</v>
      </c>
      <c r="K22" s="89">
        <f t="shared" si="4"/>
        <v>0</v>
      </c>
    </row>
    <row r="23" spans="1:11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37000</v>
      </c>
      <c r="F23" s="108"/>
      <c r="G23" s="51">
        <f t="shared" si="5"/>
        <v>0</v>
      </c>
      <c r="H23" s="60">
        <f t="shared" si="3"/>
        <v>0</v>
      </c>
      <c r="I23" s="91">
        <v>0</v>
      </c>
      <c r="J23" s="52">
        <f t="shared" si="1"/>
        <v>0</v>
      </c>
      <c r="K23" s="89">
        <f t="shared" si="4"/>
        <v>0</v>
      </c>
    </row>
    <row r="24" spans="1:11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30100</v>
      </c>
      <c r="F24" s="108"/>
      <c r="G24" s="51">
        <f t="shared" si="5"/>
        <v>0</v>
      </c>
      <c r="H24" s="60">
        <f t="shared" si="3"/>
        <v>0</v>
      </c>
      <c r="I24" s="91">
        <v>0</v>
      </c>
      <c r="J24" s="61">
        <f t="shared" si="1"/>
        <v>0</v>
      </c>
      <c r="K24" s="89">
        <f t="shared" si="4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322400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181</v>
      </c>
      <c r="C30" s="135"/>
      <c r="D30" s="135"/>
    </row>
    <row r="31" ht="13.5">
      <c r="J31" s="85">
        <f>ROUNDUP(J25/E25,2)</f>
        <v>0</v>
      </c>
    </row>
  </sheetData>
  <sheetProtection/>
  <mergeCells count="30">
    <mergeCell ref="A8:A12"/>
    <mergeCell ref="C16:D16"/>
    <mergeCell ref="C17:D17"/>
    <mergeCell ref="A2:J2"/>
    <mergeCell ref="B4:C4"/>
    <mergeCell ref="B5:C5"/>
    <mergeCell ref="B7:D7"/>
    <mergeCell ref="E7:G7"/>
    <mergeCell ref="H7:H11"/>
    <mergeCell ref="E8:E11"/>
    <mergeCell ref="F8:F11"/>
    <mergeCell ref="I7:I11"/>
    <mergeCell ref="J8:J11"/>
    <mergeCell ref="G27:J27"/>
    <mergeCell ref="G29:J29"/>
    <mergeCell ref="G8:G11"/>
    <mergeCell ref="C23:D23"/>
    <mergeCell ref="C24:D24"/>
    <mergeCell ref="C30:D30"/>
    <mergeCell ref="G28:J28"/>
    <mergeCell ref="C25:D25"/>
    <mergeCell ref="C19:D19"/>
    <mergeCell ref="C12:D12"/>
    <mergeCell ref="C22:D22"/>
    <mergeCell ref="C18:D18"/>
    <mergeCell ref="C20:D20"/>
    <mergeCell ref="C13:D13"/>
    <mergeCell ref="C14:D14"/>
    <mergeCell ref="C15:D15"/>
    <mergeCell ref="C21:D2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6</v>
      </c>
      <c r="C4" s="122"/>
      <c r="E4" s="38"/>
      <c r="F4" s="38"/>
    </row>
    <row r="5" spans="1:6" ht="18.75" customHeight="1">
      <c r="A5" s="36" t="s">
        <v>1</v>
      </c>
      <c r="B5" s="122" t="s">
        <v>35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34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1900</v>
      </c>
      <c r="F13" s="108"/>
      <c r="G13" s="51">
        <f aca="true" t="shared" si="0" ref="G13:G24">E13*F13</f>
        <v>0</v>
      </c>
      <c r="H13" s="50">
        <f>ROUNDDOWN(B13*0%,2)</f>
        <v>0</v>
      </c>
      <c r="I13" s="91">
        <v>0</v>
      </c>
      <c r="J13" s="52">
        <f aca="true" t="shared" si="1" ref="J13:J23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2200</v>
      </c>
      <c r="F14" s="108"/>
      <c r="G14" s="51">
        <f t="shared" si="0"/>
        <v>0</v>
      </c>
      <c r="H14" s="5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4300</v>
      </c>
      <c r="F15" s="108"/>
      <c r="G15" s="51">
        <f t="shared" si="0"/>
        <v>0</v>
      </c>
      <c r="H15" s="5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4800</v>
      </c>
      <c r="F16" s="108"/>
      <c r="G16" s="51">
        <f t="shared" si="0"/>
        <v>0</v>
      </c>
      <c r="H16" s="5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4400</v>
      </c>
      <c r="F17" s="108"/>
      <c r="G17" s="51">
        <f t="shared" si="0"/>
        <v>0</v>
      </c>
      <c r="H17" s="5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3500</v>
      </c>
      <c r="F18" s="108"/>
      <c r="G18" s="51">
        <f t="shared" si="0"/>
        <v>0</v>
      </c>
      <c r="H18" s="5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2100</v>
      </c>
      <c r="F19" s="108"/>
      <c r="G19" s="51">
        <f t="shared" si="0"/>
        <v>0</v>
      </c>
      <c r="H19" s="5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1700</v>
      </c>
      <c r="F20" s="108"/>
      <c r="G20" s="51">
        <f t="shared" si="0"/>
        <v>0</v>
      </c>
      <c r="H20" s="5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1900</v>
      </c>
      <c r="F21" s="108"/>
      <c r="G21" s="51">
        <f t="shared" si="0"/>
        <v>0</v>
      </c>
      <c r="H21" s="5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3900</v>
      </c>
      <c r="F22" s="108"/>
      <c r="G22" s="51">
        <f t="shared" si="0"/>
        <v>0</v>
      </c>
      <c r="H22" s="5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4100</v>
      </c>
      <c r="F23" s="108"/>
      <c r="G23" s="51">
        <f t="shared" si="0"/>
        <v>0</v>
      </c>
      <c r="H23" s="5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2200</v>
      </c>
      <c r="F24" s="108"/>
      <c r="G24" s="51">
        <f t="shared" si="0"/>
        <v>0</v>
      </c>
      <c r="H24" s="50">
        <f t="shared" si="3"/>
        <v>0</v>
      </c>
      <c r="I24" s="91">
        <v>0</v>
      </c>
      <c r="J24" s="61">
        <f>ROUNDDOWN(B24+G24-H24+I24,0)</f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37000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174</v>
      </c>
      <c r="C30" s="135"/>
      <c r="D30" s="135"/>
    </row>
    <row r="31" ht="13.5">
      <c r="J31" s="34">
        <f>ROUNDUP(J25/E25,2)</f>
        <v>0</v>
      </c>
    </row>
  </sheetData>
  <sheetProtection/>
  <mergeCells count="30">
    <mergeCell ref="E8:E11"/>
    <mergeCell ref="G8:G11"/>
    <mergeCell ref="C18:D18"/>
    <mergeCell ref="C20:D20"/>
    <mergeCell ref="C24:D24"/>
    <mergeCell ref="C30:D30"/>
    <mergeCell ref="C13:D13"/>
    <mergeCell ref="C14:D14"/>
    <mergeCell ref="C15:D15"/>
    <mergeCell ref="C16:D16"/>
    <mergeCell ref="A2:J2"/>
    <mergeCell ref="B4:C4"/>
    <mergeCell ref="B5:C5"/>
    <mergeCell ref="B7:D7"/>
    <mergeCell ref="E7:G7"/>
    <mergeCell ref="G29:J29"/>
    <mergeCell ref="C19:D19"/>
    <mergeCell ref="G28:J28"/>
    <mergeCell ref="C25:D25"/>
    <mergeCell ref="C21:D21"/>
    <mergeCell ref="H7:H11"/>
    <mergeCell ref="I7:I11"/>
    <mergeCell ref="J8:J11"/>
    <mergeCell ref="A8:A12"/>
    <mergeCell ref="G27:J27"/>
    <mergeCell ref="C12:D12"/>
    <mergeCell ref="C17:D17"/>
    <mergeCell ref="C22:D22"/>
    <mergeCell ref="C23:D23"/>
    <mergeCell ref="F8:F11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7</v>
      </c>
      <c r="C4" s="122"/>
      <c r="E4" s="38"/>
      <c r="F4" s="38"/>
    </row>
    <row r="5" spans="1:6" ht="18.75" customHeight="1">
      <c r="A5" s="36" t="s">
        <v>1</v>
      </c>
      <c r="B5" s="122" t="s">
        <v>36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57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1800</v>
      </c>
      <c r="F13" s="108"/>
      <c r="G13" s="51">
        <f aca="true" t="shared" si="0" ref="G13:G24">E13*F13</f>
        <v>0</v>
      </c>
      <c r="H13" s="5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1900</v>
      </c>
      <c r="F14" s="108"/>
      <c r="G14" s="51">
        <f t="shared" si="0"/>
        <v>0</v>
      </c>
      <c r="H14" s="5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4400</v>
      </c>
      <c r="F15" s="108"/>
      <c r="G15" s="51">
        <f t="shared" si="0"/>
        <v>0</v>
      </c>
      <c r="H15" s="5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5000</v>
      </c>
      <c r="F16" s="108"/>
      <c r="G16" s="51">
        <f t="shared" si="0"/>
        <v>0</v>
      </c>
      <c r="H16" s="5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4700</v>
      </c>
      <c r="F17" s="108"/>
      <c r="G17" s="51">
        <f t="shared" si="0"/>
        <v>0</v>
      </c>
      <c r="H17" s="5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3700</v>
      </c>
      <c r="F18" s="108"/>
      <c r="G18" s="51">
        <f t="shared" si="0"/>
        <v>0</v>
      </c>
      <c r="H18" s="5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2000</v>
      </c>
      <c r="F19" s="108"/>
      <c r="G19" s="51">
        <f t="shared" si="0"/>
        <v>0</v>
      </c>
      <c r="H19" s="5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1700</v>
      </c>
      <c r="F20" s="108"/>
      <c r="G20" s="51">
        <f t="shared" si="0"/>
        <v>0</v>
      </c>
      <c r="H20" s="5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2000</v>
      </c>
      <c r="F21" s="108"/>
      <c r="G21" s="51">
        <f t="shared" si="0"/>
        <v>0</v>
      </c>
      <c r="H21" s="5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5500</v>
      </c>
      <c r="F22" s="108"/>
      <c r="G22" s="51">
        <f t="shared" si="0"/>
        <v>0</v>
      </c>
      <c r="H22" s="5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5300</v>
      </c>
      <c r="F23" s="108"/>
      <c r="G23" s="51">
        <f t="shared" si="0"/>
        <v>0</v>
      </c>
      <c r="H23" s="5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2400</v>
      </c>
      <c r="F24" s="108"/>
      <c r="G24" s="51">
        <f t="shared" si="0"/>
        <v>0</v>
      </c>
      <c r="H24" s="5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40400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174</v>
      </c>
      <c r="C30" s="135"/>
      <c r="D30" s="135"/>
    </row>
    <row r="31" ht="13.5">
      <c r="J31" s="34">
        <f>ROUNDUP(J25/E25,2)</f>
        <v>0</v>
      </c>
    </row>
  </sheetData>
  <sheetProtection/>
  <mergeCells count="30">
    <mergeCell ref="G29:J29"/>
    <mergeCell ref="H7:H11"/>
    <mergeCell ref="I7:I11"/>
    <mergeCell ref="J8:J11"/>
    <mergeCell ref="G8:G11"/>
    <mergeCell ref="F8:F11"/>
    <mergeCell ref="G28:J28"/>
    <mergeCell ref="A2:J2"/>
    <mergeCell ref="B4:C4"/>
    <mergeCell ref="B5:C5"/>
    <mergeCell ref="B7:D7"/>
    <mergeCell ref="E7:G7"/>
    <mergeCell ref="A8:A12"/>
    <mergeCell ref="E8:E11"/>
    <mergeCell ref="C30:D30"/>
    <mergeCell ref="C13:D13"/>
    <mergeCell ref="C14:D14"/>
    <mergeCell ref="C15:D15"/>
    <mergeCell ref="C16:D16"/>
    <mergeCell ref="C17:D17"/>
    <mergeCell ref="C18:D18"/>
    <mergeCell ref="C20:D20"/>
    <mergeCell ref="C19:D19"/>
    <mergeCell ref="C25:D25"/>
    <mergeCell ref="C21:D21"/>
    <mergeCell ref="C22:D22"/>
    <mergeCell ref="C23:D23"/>
    <mergeCell ref="C24:D24"/>
    <mergeCell ref="G27:J27"/>
    <mergeCell ref="C12:D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90" zoomScaleNormal="7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11.25390625" style="34" bestFit="1" customWidth="1"/>
    <col min="2" max="2" width="16.875" style="34" bestFit="1" customWidth="1"/>
    <col min="3" max="3" width="8.75390625" style="34" bestFit="1" customWidth="1"/>
    <col min="4" max="4" width="5.625" style="34" customWidth="1"/>
    <col min="5" max="5" width="16.875" style="34" bestFit="1" customWidth="1"/>
    <col min="6" max="6" width="14.625" style="34" customWidth="1"/>
    <col min="7" max="7" width="14.125" style="35" customWidth="1"/>
    <col min="8" max="8" width="12.50390625" style="34" bestFit="1" customWidth="1"/>
    <col min="9" max="9" width="20.875" style="34" bestFit="1" customWidth="1"/>
    <col min="10" max="10" width="20.625" style="34" bestFit="1" customWidth="1"/>
    <col min="11" max="11" width="9.00390625" style="34" customWidth="1"/>
    <col min="12" max="12" width="13.00390625" style="34" bestFit="1" customWidth="1"/>
    <col min="13" max="16384" width="9.00390625" style="34" customWidth="1"/>
  </cols>
  <sheetData>
    <row r="2" spans="1:10" ht="16.5" customHeight="1">
      <c r="A2" s="121" t="s">
        <v>132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6" ht="18.75" customHeight="1">
      <c r="A4" s="36" t="s">
        <v>0</v>
      </c>
      <c r="B4" s="122">
        <v>8</v>
      </c>
      <c r="C4" s="122"/>
      <c r="E4" s="38"/>
      <c r="F4" s="38"/>
    </row>
    <row r="5" spans="1:6" ht="18.75" customHeight="1">
      <c r="A5" s="36" t="s">
        <v>1</v>
      </c>
      <c r="B5" s="122" t="s">
        <v>140</v>
      </c>
      <c r="C5" s="122"/>
      <c r="E5" s="38"/>
      <c r="F5" s="38"/>
    </row>
    <row r="6" ht="18.75" customHeight="1" thickBot="1"/>
    <row r="7" spans="1:10" ht="18.75" customHeight="1">
      <c r="A7" s="39" t="s">
        <v>2</v>
      </c>
      <c r="B7" s="123" t="s">
        <v>3</v>
      </c>
      <c r="C7" s="124"/>
      <c r="D7" s="125"/>
      <c r="E7" s="126" t="s">
        <v>4</v>
      </c>
      <c r="F7" s="127"/>
      <c r="G7" s="127"/>
      <c r="H7" s="123" t="s">
        <v>5</v>
      </c>
      <c r="I7" s="130" t="s">
        <v>30</v>
      </c>
      <c r="J7" s="40" t="s">
        <v>6</v>
      </c>
    </row>
    <row r="8" spans="1:10" ht="18.75" customHeight="1">
      <c r="A8" s="142" t="s">
        <v>185</v>
      </c>
      <c r="B8" s="42" t="s">
        <v>7</v>
      </c>
      <c r="C8" s="94">
        <v>30</v>
      </c>
      <c r="D8" s="41" t="s">
        <v>8</v>
      </c>
      <c r="E8" s="128" t="s">
        <v>9</v>
      </c>
      <c r="F8" s="119" t="s">
        <v>133</v>
      </c>
      <c r="G8" s="132" t="s">
        <v>10</v>
      </c>
      <c r="H8" s="128"/>
      <c r="I8" s="131"/>
      <c r="J8" s="120" t="s">
        <v>134</v>
      </c>
    </row>
    <row r="9" spans="1:10" ht="18.75" customHeight="1">
      <c r="A9" s="143"/>
      <c r="B9" s="42" t="s">
        <v>11</v>
      </c>
      <c r="C9" s="43">
        <v>100</v>
      </c>
      <c r="D9" s="41" t="s">
        <v>12</v>
      </c>
      <c r="E9" s="128"/>
      <c r="F9" s="119"/>
      <c r="G9" s="132"/>
      <c r="H9" s="128"/>
      <c r="I9" s="131"/>
      <c r="J9" s="120"/>
    </row>
    <row r="10" spans="1:10" ht="18.75" customHeight="1">
      <c r="A10" s="143"/>
      <c r="B10" s="42" t="s">
        <v>13</v>
      </c>
      <c r="C10" s="107"/>
      <c r="D10" s="41" t="s">
        <v>14</v>
      </c>
      <c r="E10" s="128"/>
      <c r="F10" s="119"/>
      <c r="G10" s="132"/>
      <c r="H10" s="128"/>
      <c r="I10" s="131"/>
      <c r="J10" s="120"/>
    </row>
    <row r="11" spans="1:10" ht="18.75" customHeight="1">
      <c r="A11" s="143"/>
      <c r="B11" s="42" t="s">
        <v>15</v>
      </c>
      <c r="C11" s="44" t="s">
        <v>16</v>
      </c>
      <c r="D11" s="41" t="s">
        <v>14</v>
      </c>
      <c r="E11" s="129"/>
      <c r="F11" s="134"/>
      <c r="G11" s="133"/>
      <c r="H11" s="129"/>
      <c r="I11" s="131"/>
      <c r="J11" s="141"/>
    </row>
    <row r="12" spans="1:10" ht="18.75" customHeight="1">
      <c r="A12" s="143"/>
      <c r="B12" s="42" t="s">
        <v>17</v>
      </c>
      <c r="C12" s="119" t="s">
        <v>18</v>
      </c>
      <c r="D12" s="120"/>
      <c r="E12" s="45" t="s">
        <v>19</v>
      </c>
      <c r="F12" s="46" t="s">
        <v>20</v>
      </c>
      <c r="G12" s="47" t="s">
        <v>21</v>
      </c>
      <c r="H12" s="45" t="s">
        <v>21</v>
      </c>
      <c r="I12" s="48" t="s">
        <v>21</v>
      </c>
      <c r="J12" s="49" t="s">
        <v>21</v>
      </c>
    </row>
    <row r="13" spans="1:10" ht="23.25" customHeight="1">
      <c r="A13" s="90" t="s">
        <v>186</v>
      </c>
      <c r="B13" s="50">
        <f>ROUNDDOWN($C$8*$C$10*(1.85-$C$9/100),2)</f>
        <v>0</v>
      </c>
      <c r="C13" s="137" t="s">
        <v>16</v>
      </c>
      <c r="D13" s="138"/>
      <c r="E13" s="92">
        <v>4000</v>
      </c>
      <c r="F13" s="108"/>
      <c r="G13" s="51">
        <f aca="true" t="shared" si="0" ref="G13:G24">E13*F13</f>
        <v>0</v>
      </c>
      <c r="H13" s="50">
        <f>ROUNDDOWN(B13*0%,2)</f>
        <v>0</v>
      </c>
      <c r="I13" s="91">
        <v>0</v>
      </c>
      <c r="J13" s="52">
        <f aca="true" t="shared" si="1" ref="J13:J24">ROUNDDOWN(B13+G13-H13+I13,0)</f>
        <v>0</v>
      </c>
    </row>
    <row r="14" spans="1:10" ht="23.25" customHeight="1">
      <c r="A14" s="90" t="s">
        <v>187</v>
      </c>
      <c r="B14" s="50">
        <f aca="true" t="shared" si="2" ref="B14:B24">ROUNDDOWN($C$8*$C$10*(1.85-$C$9/100),2)</f>
        <v>0</v>
      </c>
      <c r="C14" s="137" t="s">
        <v>16</v>
      </c>
      <c r="D14" s="138"/>
      <c r="E14" s="92">
        <v>3900</v>
      </c>
      <c r="F14" s="108"/>
      <c r="G14" s="51">
        <f t="shared" si="0"/>
        <v>0</v>
      </c>
      <c r="H14" s="50">
        <f aca="true" t="shared" si="3" ref="H14:H24">ROUNDDOWN(B14*0%,2)</f>
        <v>0</v>
      </c>
      <c r="I14" s="91">
        <v>0</v>
      </c>
      <c r="J14" s="52">
        <f t="shared" si="1"/>
        <v>0</v>
      </c>
    </row>
    <row r="15" spans="1:10" ht="23.25" customHeight="1">
      <c r="A15" s="90" t="s">
        <v>188</v>
      </c>
      <c r="B15" s="50">
        <f t="shared" si="2"/>
        <v>0</v>
      </c>
      <c r="C15" s="137" t="s">
        <v>16</v>
      </c>
      <c r="D15" s="138"/>
      <c r="E15" s="92">
        <v>5100</v>
      </c>
      <c r="F15" s="108"/>
      <c r="G15" s="51">
        <f t="shared" si="0"/>
        <v>0</v>
      </c>
      <c r="H15" s="50">
        <f t="shared" si="3"/>
        <v>0</v>
      </c>
      <c r="I15" s="91">
        <v>0</v>
      </c>
      <c r="J15" s="52">
        <f t="shared" si="1"/>
        <v>0</v>
      </c>
    </row>
    <row r="16" spans="1:10" ht="23.25" customHeight="1">
      <c r="A16" s="90" t="s">
        <v>189</v>
      </c>
      <c r="B16" s="50">
        <f t="shared" si="2"/>
        <v>0</v>
      </c>
      <c r="C16" s="137" t="s">
        <v>16</v>
      </c>
      <c r="D16" s="138"/>
      <c r="E16" s="92">
        <v>5300</v>
      </c>
      <c r="F16" s="108"/>
      <c r="G16" s="51">
        <f t="shared" si="0"/>
        <v>0</v>
      </c>
      <c r="H16" s="50">
        <f t="shared" si="3"/>
        <v>0</v>
      </c>
      <c r="I16" s="91">
        <v>0</v>
      </c>
      <c r="J16" s="52">
        <f t="shared" si="1"/>
        <v>0</v>
      </c>
    </row>
    <row r="17" spans="1:10" ht="23.25" customHeight="1">
      <c r="A17" s="90" t="s">
        <v>190</v>
      </c>
      <c r="B17" s="50">
        <f t="shared" si="2"/>
        <v>0</v>
      </c>
      <c r="C17" s="137" t="s">
        <v>16</v>
      </c>
      <c r="D17" s="138"/>
      <c r="E17" s="92">
        <v>5100</v>
      </c>
      <c r="F17" s="108"/>
      <c r="G17" s="51">
        <f t="shared" si="0"/>
        <v>0</v>
      </c>
      <c r="H17" s="50">
        <f t="shared" si="3"/>
        <v>0</v>
      </c>
      <c r="I17" s="91">
        <v>0</v>
      </c>
      <c r="J17" s="52">
        <f t="shared" si="1"/>
        <v>0</v>
      </c>
    </row>
    <row r="18" spans="1:10" ht="23.25" customHeight="1">
      <c r="A18" s="90" t="s">
        <v>191</v>
      </c>
      <c r="B18" s="50">
        <f t="shared" si="2"/>
        <v>0</v>
      </c>
      <c r="C18" s="137" t="s">
        <v>16</v>
      </c>
      <c r="D18" s="138"/>
      <c r="E18" s="92">
        <v>4900</v>
      </c>
      <c r="F18" s="108"/>
      <c r="G18" s="51">
        <f t="shared" si="0"/>
        <v>0</v>
      </c>
      <c r="H18" s="50">
        <f t="shared" si="3"/>
        <v>0</v>
      </c>
      <c r="I18" s="91">
        <v>0</v>
      </c>
      <c r="J18" s="52">
        <f t="shared" si="1"/>
        <v>0</v>
      </c>
    </row>
    <row r="19" spans="1:10" ht="23.25" customHeight="1">
      <c r="A19" s="90" t="s">
        <v>192</v>
      </c>
      <c r="B19" s="50">
        <f t="shared" si="2"/>
        <v>0</v>
      </c>
      <c r="C19" s="137" t="s">
        <v>16</v>
      </c>
      <c r="D19" s="138"/>
      <c r="E19" s="92">
        <v>4200</v>
      </c>
      <c r="F19" s="108"/>
      <c r="G19" s="51">
        <f t="shared" si="0"/>
        <v>0</v>
      </c>
      <c r="H19" s="50">
        <f t="shared" si="3"/>
        <v>0</v>
      </c>
      <c r="I19" s="91">
        <v>0</v>
      </c>
      <c r="J19" s="52">
        <f t="shared" si="1"/>
        <v>0</v>
      </c>
    </row>
    <row r="20" spans="1:10" ht="23.25" customHeight="1">
      <c r="A20" s="90" t="s">
        <v>193</v>
      </c>
      <c r="B20" s="50">
        <f t="shared" si="2"/>
        <v>0</v>
      </c>
      <c r="C20" s="137" t="s">
        <v>16</v>
      </c>
      <c r="D20" s="138"/>
      <c r="E20" s="92">
        <v>3500</v>
      </c>
      <c r="F20" s="108"/>
      <c r="G20" s="51">
        <f t="shared" si="0"/>
        <v>0</v>
      </c>
      <c r="H20" s="50">
        <f t="shared" si="3"/>
        <v>0</v>
      </c>
      <c r="I20" s="91">
        <v>0</v>
      </c>
      <c r="J20" s="52">
        <f t="shared" si="1"/>
        <v>0</v>
      </c>
    </row>
    <row r="21" spans="1:10" ht="23.25" customHeight="1">
      <c r="A21" s="90" t="s">
        <v>194</v>
      </c>
      <c r="B21" s="50">
        <f t="shared" si="2"/>
        <v>0</v>
      </c>
      <c r="C21" s="137" t="s">
        <v>16</v>
      </c>
      <c r="D21" s="138"/>
      <c r="E21" s="92">
        <v>4000</v>
      </c>
      <c r="F21" s="108"/>
      <c r="G21" s="51">
        <f t="shared" si="0"/>
        <v>0</v>
      </c>
      <c r="H21" s="50">
        <f t="shared" si="3"/>
        <v>0</v>
      </c>
      <c r="I21" s="91">
        <v>0</v>
      </c>
      <c r="J21" s="52">
        <f t="shared" si="1"/>
        <v>0</v>
      </c>
    </row>
    <row r="22" spans="1:10" ht="23.25" customHeight="1">
      <c r="A22" s="90" t="s">
        <v>195</v>
      </c>
      <c r="B22" s="50">
        <f t="shared" si="2"/>
        <v>0</v>
      </c>
      <c r="C22" s="137" t="s">
        <v>16</v>
      </c>
      <c r="D22" s="138"/>
      <c r="E22" s="92">
        <v>5500</v>
      </c>
      <c r="F22" s="108"/>
      <c r="G22" s="51">
        <f t="shared" si="0"/>
        <v>0</v>
      </c>
      <c r="H22" s="50">
        <f t="shared" si="3"/>
        <v>0</v>
      </c>
      <c r="I22" s="91">
        <v>0</v>
      </c>
      <c r="J22" s="52">
        <f t="shared" si="1"/>
        <v>0</v>
      </c>
    </row>
    <row r="23" spans="1:10" ht="23.25" customHeight="1">
      <c r="A23" s="90" t="s">
        <v>196</v>
      </c>
      <c r="B23" s="50">
        <f t="shared" si="2"/>
        <v>0</v>
      </c>
      <c r="C23" s="137" t="s">
        <v>16</v>
      </c>
      <c r="D23" s="138"/>
      <c r="E23" s="92">
        <v>5000</v>
      </c>
      <c r="F23" s="108"/>
      <c r="G23" s="51">
        <f t="shared" si="0"/>
        <v>0</v>
      </c>
      <c r="H23" s="50">
        <f t="shared" si="3"/>
        <v>0</v>
      </c>
      <c r="I23" s="91">
        <v>0</v>
      </c>
      <c r="J23" s="52">
        <f t="shared" si="1"/>
        <v>0</v>
      </c>
    </row>
    <row r="24" spans="1:10" ht="23.25" customHeight="1" thickBot="1">
      <c r="A24" s="90" t="s">
        <v>197</v>
      </c>
      <c r="B24" s="50">
        <f t="shared" si="2"/>
        <v>0</v>
      </c>
      <c r="C24" s="137" t="s">
        <v>16</v>
      </c>
      <c r="D24" s="138"/>
      <c r="E24" s="92">
        <v>4200</v>
      </c>
      <c r="F24" s="108"/>
      <c r="G24" s="51">
        <f t="shared" si="0"/>
        <v>0</v>
      </c>
      <c r="H24" s="50">
        <f t="shared" si="3"/>
        <v>0</v>
      </c>
      <c r="I24" s="91">
        <v>0</v>
      </c>
      <c r="J24" s="61">
        <f t="shared" si="1"/>
        <v>0</v>
      </c>
    </row>
    <row r="25" spans="1:12" ht="23.25" customHeight="1" thickBot="1" thickTop="1">
      <c r="A25" s="53" t="s">
        <v>22</v>
      </c>
      <c r="B25" s="54" t="s">
        <v>23</v>
      </c>
      <c r="C25" s="139" t="s">
        <v>16</v>
      </c>
      <c r="D25" s="140"/>
      <c r="E25" s="93">
        <f>SUM(E13:E24)</f>
        <v>54700</v>
      </c>
      <c r="F25" s="56" t="s">
        <v>23</v>
      </c>
      <c r="G25" s="57" t="s">
        <v>23</v>
      </c>
      <c r="H25" s="54" t="s">
        <v>23</v>
      </c>
      <c r="I25" s="55" t="s">
        <v>23</v>
      </c>
      <c r="J25" s="58">
        <f>SUM(J13:J24)</f>
        <v>0</v>
      </c>
      <c r="L25" s="84">
        <f>SUM(J13:J24)</f>
        <v>0</v>
      </c>
    </row>
    <row r="26" spans="1:3" ht="22.5" customHeight="1">
      <c r="A26" s="104" t="s">
        <v>24</v>
      </c>
      <c r="B26" s="104"/>
      <c r="C26" s="104"/>
    </row>
    <row r="27" spans="1:10" ht="13.5">
      <c r="A27" s="59" t="s">
        <v>25</v>
      </c>
      <c r="B27" s="59"/>
      <c r="C27" s="59"/>
      <c r="D27" s="59"/>
      <c r="E27" s="59"/>
      <c r="G27" s="136" t="s">
        <v>93</v>
      </c>
      <c r="H27" s="136"/>
      <c r="I27" s="136"/>
      <c r="J27" s="136"/>
    </row>
    <row r="28" spans="7:10" ht="13.5">
      <c r="G28" s="136" t="s">
        <v>26</v>
      </c>
      <c r="H28" s="136"/>
      <c r="I28" s="136"/>
      <c r="J28" s="136"/>
    </row>
    <row r="29" spans="1:10" ht="13.5">
      <c r="A29" s="105" t="s">
        <v>157</v>
      </c>
      <c r="B29" s="105"/>
      <c r="C29" s="105"/>
      <c r="D29" s="105"/>
      <c r="E29" s="105"/>
      <c r="G29" s="136" t="s">
        <v>27</v>
      </c>
      <c r="H29" s="136"/>
      <c r="I29" s="136"/>
      <c r="J29" s="136"/>
    </row>
    <row r="30" spans="1:4" ht="13.5">
      <c r="A30" s="34" t="s">
        <v>174</v>
      </c>
      <c r="C30" s="135"/>
      <c r="D30" s="135"/>
    </row>
    <row r="31" ht="13.5">
      <c r="J31" s="34">
        <f>ROUNDUP(J25/E25,2)</f>
        <v>0</v>
      </c>
    </row>
  </sheetData>
  <sheetProtection/>
  <mergeCells count="30">
    <mergeCell ref="C13:D13"/>
    <mergeCell ref="C14:D14"/>
    <mergeCell ref="C15:D15"/>
    <mergeCell ref="C16:D16"/>
    <mergeCell ref="C17:D17"/>
    <mergeCell ref="G27:J27"/>
    <mergeCell ref="C20:D20"/>
    <mergeCell ref="C22:D22"/>
    <mergeCell ref="C25:D25"/>
    <mergeCell ref="C21:D21"/>
    <mergeCell ref="C30:D30"/>
    <mergeCell ref="G29:J29"/>
    <mergeCell ref="C19:D19"/>
    <mergeCell ref="G28:J28"/>
    <mergeCell ref="C23:D23"/>
    <mergeCell ref="C24:D24"/>
    <mergeCell ref="G8:G11"/>
    <mergeCell ref="E8:E11"/>
    <mergeCell ref="C12:D12"/>
    <mergeCell ref="C18:D18"/>
    <mergeCell ref="H7:H11"/>
    <mergeCell ref="A2:J2"/>
    <mergeCell ref="B4:C4"/>
    <mergeCell ref="B5:C5"/>
    <mergeCell ref="B7:D7"/>
    <mergeCell ref="E7:G7"/>
    <mergeCell ref="F8:F11"/>
    <mergeCell ref="I7:I11"/>
    <mergeCell ref="J8:J11"/>
    <mergeCell ref="A8:A1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85" r:id="rId2"/>
  <headerFooter alignWithMargins="0">
    <oddHeader>&amp;R様式第3号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3623</dc:creator>
  <cp:keywords/>
  <dc:description/>
  <cp:lastModifiedBy>test</cp:lastModifiedBy>
  <cp:lastPrinted>2015-07-20T23:47:35Z</cp:lastPrinted>
  <dcterms:created xsi:type="dcterms:W3CDTF">2011-07-07T23:52:01Z</dcterms:created>
  <dcterms:modified xsi:type="dcterms:W3CDTF">2015-07-21T00:09:12Z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