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振興係\せ_生産総合対策\国費補助金（県又は市経由含む）\（通年）担い手確保・経営強化支援事業（地域農業構造転換支援事業）\R7\02_地域農業構造転換支援事業\01_事務\01_R7補正要望調査\01_HP掲載\260105掲載\"/>
    </mc:Choice>
  </mc:AlternateContent>
  <xr:revisionPtr revIDLastSave="0" documentId="13_ncr:1_{820C1EC3-57E4-4CD8-B6FF-C77CE5F531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加価値額根拠（個人用） " sheetId="4" r:id="rId1"/>
    <sheet name="付加価値額根拠  (法人用)" sheetId="8" r:id="rId2"/>
    <sheet name="販売金額根拠" sheetId="3" r:id="rId3"/>
    <sheet name="面積推移" sheetId="6" r:id="rId4"/>
    <sheet name="減価償却費 試算表" sheetId="9" r:id="rId5"/>
  </sheets>
  <definedNames>
    <definedName name="_xlnm._FilterDatabase" localSheetId="1" hidden="1">'付加価値額根拠  (法人用)'!$A$6:$G$9</definedName>
    <definedName name="_xlnm._FilterDatabase" localSheetId="0" hidden="1">'付加価値額根拠（個人用） '!$S$4:$S$5</definedName>
    <definedName name="_xlnm.Print_Area" localSheetId="4">'減価償却費 試算表'!$A$1:$L$36</definedName>
    <definedName name="_xlnm.Print_Area" localSheetId="2">販売金額根拠!$A$1:$M$16</definedName>
    <definedName name="_xlnm.Print_Area" localSheetId="1">'付加価値額根拠  (法人用)'!$A$1:$I$54</definedName>
    <definedName name="_xlnm.Print_Area" localSheetId="0">'付加価値額根拠（個人用） '!$A$1:$J$45</definedName>
    <definedName name="_xlnm.Print_Area" localSheetId="3">面積推移!$A$1:$H$21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H31" i="4"/>
  <c r="G31" i="4"/>
  <c r="F31" i="4"/>
  <c r="E31" i="4"/>
  <c r="E10" i="3" l="1"/>
  <c r="F10" i="3"/>
  <c r="G10" i="3"/>
  <c r="D10" i="3"/>
  <c r="E7" i="3"/>
  <c r="F7" i="3"/>
  <c r="G7" i="3"/>
  <c r="D7" i="3"/>
  <c r="E4" i="3"/>
  <c r="F4" i="3"/>
  <c r="G4" i="3"/>
  <c r="D35" i="9" l="1"/>
  <c r="F35" i="9"/>
  <c r="G35" i="9"/>
  <c r="E35" i="9"/>
  <c r="H35" i="9" l="1"/>
  <c r="K35" i="9" l="1"/>
  <c r="I35" i="9"/>
  <c r="F53" i="8" s="1"/>
  <c r="F17" i="8" s="1"/>
  <c r="E20" i="4"/>
  <c r="J44" i="4"/>
  <c r="J43" i="4"/>
  <c r="J42" i="4"/>
  <c r="J37" i="4"/>
  <c r="D14" i="3"/>
  <c r="D13" i="8" s="1"/>
  <c r="D17" i="8"/>
  <c r="E53" i="8"/>
  <c r="E17" i="8" s="1"/>
  <c r="J11" i="3"/>
  <c r="K11" i="3" s="1"/>
  <c r="L11" i="3" s="1"/>
  <c r="M11" i="3" s="1"/>
  <c r="J10" i="3"/>
  <c r="K10" i="3" s="1"/>
  <c r="L10" i="3" s="1"/>
  <c r="M10" i="3" s="1"/>
  <c r="J8" i="3"/>
  <c r="K8" i="3" s="1"/>
  <c r="L8" i="3" s="1"/>
  <c r="M8" i="3" s="1"/>
  <c r="J7" i="3"/>
  <c r="K7" i="3" s="1"/>
  <c r="L7" i="3" s="1"/>
  <c r="M7" i="3" s="1"/>
  <c r="J5" i="3"/>
  <c r="K5" i="3" s="1"/>
  <c r="J4" i="3"/>
  <c r="K4" i="3" s="1"/>
  <c r="L4" i="3" s="1"/>
  <c r="M4" i="3" s="1"/>
  <c r="J36" i="4"/>
  <c r="M5" i="3" l="1"/>
  <c r="L5" i="3"/>
  <c r="G53" i="8"/>
  <c r="G17" i="8" s="1"/>
  <c r="J35" i="9"/>
  <c r="I53" i="8" l="1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D12" i="8"/>
  <c r="D8" i="8" s="1"/>
  <c r="E13" i="4"/>
  <c r="J34" i="4"/>
  <c r="J38" i="4"/>
  <c r="J39" i="4"/>
  <c r="J40" i="4"/>
  <c r="J41" i="4"/>
  <c r="D17" i="3" l="1"/>
  <c r="F17" i="3" l="1"/>
  <c r="E17" i="3"/>
  <c r="G17" i="3"/>
  <c r="I17" i="3" s="1"/>
  <c r="J35" i="4" l="1"/>
  <c r="J30" i="4"/>
  <c r="J27" i="4" l="1"/>
  <c r="J29" i="4"/>
  <c r="J31" i="4"/>
  <c r="J33" i="4"/>
  <c r="J21" i="4"/>
  <c r="G19" i="6" l="1"/>
  <c r="F19" i="6"/>
  <c r="E19" i="6"/>
  <c r="D19" i="6"/>
  <c r="G18" i="6"/>
  <c r="F18" i="6"/>
  <c r="E18" i="6"/>
  <c r="D18" i="6"/>
  <c r="G20" i="6" l="1"/>
  <c r="F22" i="4" s="1"/>
  <c r="G21" i="6"/>
  <c r="E21" i="6"/>
  <c r="E20" i="6"/>
  <c r="F20" i="6"/>
  <c r="F21" i="6"/>
  <c r="F23" i="4" l="1"/>
  <c r="G23" i="4" s="1"/>
  <c r="H23" i="4" s="1"/>
  <c r="J23" i="4" s="1"/>
  <c r="F28" i="4"/>
  <c r="G28" i="4" s="1"/>
  <c r="H28" i="4" s="1"/>
  <c r="J28" i="4" s="1"/>
  <c r="F26" i="4"/>
  <c r="G26" i="4" s="1"/>
  <c r="H26" i="4" s="1"/>
  <c r="J26" i="4" s="1"/>
  <c r="F25" i="4"/>
  <c r="G25" i="4" s="1"/>
  <c r="H25" i="4" s="1"/>
  <c r="J25" i="4" s="1"/>
  <c r="F32" i="4"/>
  <c r="G32" i="4" s="1"/>
  <c r="H32" i="4" s="1"/>
  <c r="F24" i="4"/>
  <c r="G24" i="4" s="1"/>
  <c r="H24" i="4" s="1"/>
  <c r="J24" i="4" s="1"/>
  <c r="G22" i="4"/>
  <c r="H22" i="4" s="1"/>
  <c r="J22" i="4" s="1"/>
  <c r="G14" i="3"/>
  <c r="G13" i="8" s="1"/>
  <c r="G12" i="8" s="1"/>
  <c r="G8" i="8" s="1"/>
  <c r="F20" i="4" l="1"/>
  <c r="G9" i="8"/>
  <c r="G10" i="8"/>
  <c r="J32" i="4"/>
  <c r="G20" i="4"/>
  <c r="H20" i="4" l="1"/>
  <c r="F14" i="3"/>
  <c r="F13" i="8" s="1"/>
  <c r="F12" i="8" s="1"/>
  <c r="F8" i="8" s="1"/>
  <c r="F9" i="8" s="1"/>
  <c r="E14" i="3"/>
  <c r="F13" i="4" l="1"/>
  <c r="F12" i="4" s="1"/>
  <c r="F8" i="4" s="1"/>
  <c r="E13" i="8"/>
  <c r="E12" i="8" s="1"/>
  <c r="E8" i="8" s="1"/>
  <c r="E9" i="8" s="1"/>
  <c r="G13" i="4"/>
  <c r="G12" i="4" s="1"/>
  <c r="G8" i="4" s="1"/>
  <c r="H13" i="4"/>
  <c r="H12" i="4" s="1"/>
  <c r="H8" i="4" s="1"/>
  <c r="E12" i="4" l="1"/>
  <c r="E8" i="4" s="1"/>
  <c r="F9" i="4" s="1"/>
  <c r="H10" i="4" l="1"/>
  <c r="H9" i="4"/>
  <c r="G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I4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単収、単価を現状から変更する場合は、明確な理由を変動理由に記入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天野　涼太郎</author>
  </authors>
  <commentList>
    <comment ref="G2" authorId="0" shapeId="0" xr:uid="{0827358B-1E25-4804-B127-DFF7E0F45A28}">
      <text>
        <r>
          <rPr>
            <sz val="12"/>
            <color indexed="81"/>
            <rFont val="MS P ゴシック"/>
            <family val="3"/>
            <charset val="128"/>
          </rPr>
          <t>R7年分も合わせて2年分の償却となる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</commentList>
</comments>
</file>

<file path=xl/sharedStrings.xml><?xml version="1.0" encoding="utf-8"?>
<sst xmlns="http://schemas.openxmlformats.org/spreadsheetml/2006/main" count="232" uniqueCount="155">
  <si>
    <t>現状</t>
    <rPh sb="0" eb="2">
      <t>ゲンジョウ</t>
    </rPh>
    <phoneticPr fontId="1"/>
  </si>
  <si>
    <t>１年度目</t>
    <rPh sb="1" eb="3">
      <t>ネンド</t>
    </rPh>
    <rPh sb="3" eb="4">
      <t>メ</t>
    </rPh>
    <phoneticPr fontId="1"/>
  </si>
  <si>
    <t>２年度目</t>
    <rPh sb="1" eb="3">
      <t>ネンド</t>
    </rPh>
    <rPh sb="3" eb="4">
      <t>メ</t>
    </rPh>
    <phoneticPr fontId="1"/>
  </si>
  <si>
    <t>肥料費</t>
    <rPh sb="0" eb="3">
      <t>ヒリョウヒ</t>
    </rPh>
    <phoneticPr fontId="1"/>
  </si>
  <si>
    <t>農具費</t>
    <rPh sb="0" eb="2">
      <t>ノウグ</t>
    </rPh>
    <rPh sb="2" eb="3">
      <t>ヒ</t>
    </rPh>
    <phoneticPr fontId="1"/>
  </si>
  <si>
    <t>農薬費</t>
    <rPh sb="0" eb="2">
      <t>ノウヤク</t>
    </rPh>
    <rPh sb="2" eb="3">
      <t>ヒ</t>
    </rPh>
    <phoneticPr fontId="1"/>
  </si>
  <si>
    <t>諸材料費</t>
    <rPh sb="0" eb="1">
      <t>ショ</t>
    </rPh>
    <rPh sb="1" eb="4">
      <t>ザイリョウヒ</t>
    </rPh>
    <phoneticPr fontId="1"/>
  </si>
  <si>
    <t>修繕費</t>
    <rPh sb="0" eb="3">
      <t>シュウゼンヒ</t>
    </rPh>
    <phoneticPr fontId="1"/>
  </si>
  <si>
    <t>動力光熱費</t>
    <rPh sb="0" eb="2">
      <t>ドウリョク</t>
    </rPh>
    <rPh sb="2" eb="5">
      <t>コウネツヒ</t>
    </rPh>
    <phoneticPr fontId="1"/>
  </si>
  <si>
    <t>作業衣料費</t>
    <rPh sb="0" eb="2">
      <t>サギョウ</t>
    </rPh>
    <rPh sb="2" eb="5">
      <t>イリョウヒ</t>
    </rPh>
    <phoneticPr fontId="1"/>
  </si>
  <si>
    <t>農業共済掛金</t>
    <rPh sb="0" eb="2">
      <t>ノウギョウ</t>
    </rPh>
    <rPh sb="2" eb="4">
      <t>キョウサイ</t>
    </rPh>
    <rPh sb="4" eb="6">
      <t>カケキン</t>
    </rPh>
    <phoneticPr fontId="1"/>
  </si>
  <si>
    <t>減価償却費</t>
    <rPh sb="0" eb="2">
      <t>ゲンカ</t>
    </rPh>
    <rPh sb="2" eb="5">
      <t>ショウキャクヒ</t>
    </rPh>
    <phoneticPr fontId="1"/>
  </si>
  <si>
    <t>雇人費</t>
    <rPh sb="0" eb="1">
      <t>ヤト</t>
    </rPh>
    <rPh sb="1" eb="2">
      <t>ヒト</t>
    </rPh>
    <rPh sb="2" eb="3">
      <t>ヒ</t>
    </rPh>
    <phoneticPr fontId="1"/>
  </si>
  <si>
    <t>利子割引料</t>
    <rPh sb="0" eb="2">
      <t>リシ</t>
    </rPh>
    <rPh sb="2" eb="5">
      <t>ワリビキリョウ</t>
    </rPh>
    <phoneticPr fontId="1"/>
  </si>
  <si>
    <t>地代・賃借料</t>
    <rPh sb="0" eb="2">
      <t>チダイ</t>
    </rPh>
    <rPh sb="3" eb="6">
      <t>チンシャクリョウ</t>
    </rPh>
    <phoneticPr fontId="1"/>
  </si>
  <si>
    <t>土地改良費</t>
    <rPh sb="0" eb="2">
      <t>トチ</t>
    </rPh>
    <rPh sb="2" eb="5">
      <t>カイリョウヒ</t>
    </rPh>
    <phoneticPr fontId="1"/>
  </si>
  <si>
    <t>雑費</t>
    <rPh sb="0" eb="2">
      <t>ザッピ</t>
    </rPh>
    <phoneticPr fontId="1"/>
  </si>
  <si>
    <t>租税公課</t>
    <rPh sb="0" eb="2">
      <t>ソゼイ</t>
    </rPh>
    <rPh sb="2" eb="4">
      <t>コウカ</t>
    </rPh>
    <phoneticPr fontId="1"/>
  </si>
  <si>
    <t>種苗費</t>
    <phoneticPr fontId="1"/>
  </si>
  <si>
    <t>⑧</t>
    <phoneticPr fontId="1"/>
  </si>
  <si>
    <t>⑨</t>
    <phoneticPr fontId="1"/>
  </si>
  <si>
    <t>⑪</t>
    <phoneticPr fontId="1"/>
  </si>
  <si>
    <t>⑫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</si>
  <si>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</si>
  <si>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</si>
  <si>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</si>
  <si>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</si>
  <si>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</si>
  <si>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</si>
  <si>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</si>
  <si>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㉒</t>
    <phoneticPr fontId="1"/>
  </si>
  <si>
    <t>㉓</t>
    <phoneticPr fontId="1"/>
  </si>
  <si>
    <t>㉔</t>
    <phoneticPr fontId="1"/>
  </si>
  <si>
    <t>㉕</t>
    <phoneticPr fontId="1"/>
  </si>
  <si>
    <t>㉚</t>
    <phoneticPr fontId="1"/>
  </si>
  <si>
    <t>変動理由</t>
    <rPh sb="0" eb="2">
      <t>ヘンドウ</t>
    </rPh>
    <rPh sb="2" eb="4">
      <t>リユウ</t>
    </rPh>
    <phoneticPr fontId="7"/>
  </si>
  <si>
    <t>（注）変動理由は災害、病害等簡潔に記載。</t>
    <rPh sb="1" eb="2">
      <t>チュウ</t>
    </rPh>
    <rPh sb="3" eb="5">
      <t>ヘンドウ</t>
    </rPh>
    <rPh sb="5" eb="7">
      <t>リユウ</t>
    </rPh>
    <rPh sb="8" eb="10">
      <t>サイガイ</t>
    </rPh>
    <rPh sb="11" eb="13">
      <t>ビョウガイ</t>
    </rPh>
    <rPh sb="13" eb="14">
      <t>トウ</t>
    </rPh>
    <rPh sb="14" eb="16">
      <t>カンケツ</t>
    </rPh>
    <rPh sb="17" eb="19">
      <t>キサイ</t>
    </rPh>
    <phoneticPr fontId="7"/>
  </si>
  <si>
    <t>㉑</t>
    <phoneticPr fontId="1"/>
  </si>
  <si>
    <t>荷造運賃手数料</t>
    <rPh sb="0" eb="2">
      <t>ニヅク</t>
    </rPh>
    <rPh sb="2" eb="4">
      <t>ウンチン</t>
    </rPh>
    <rPh sb="4" eb="7">
      <t>テスウリョウ</t>
    </rPh>
    <phoneticPr fontId="1"/>
  </si>
  <si>
    <t>販売金額</t>
    <rPh sb="0" eb="2">
      <t>ハンバイ</t>
    </rPh>
    <rPh sb="2" eb="4">
      <t>キンガク</t>
    </rPh>
    <phoneticPr fontId="1"/>
  </si>
  <si>
    <t>①</t>
    <phoneticPr fontId="1"/>
  </si>
  <si>
    <t>家事・事業消費</t>
    <rPh sb="0" eb="2">
      <t>カジ</t>
    </rPh>
    <rPh sb="3" eb="5">
      <t>ジギョウ</t>
    </rPh>
    <rPh sb="5" eb="7">
      <t>ショウヒ</t>
    </rPh>
    <phoneticPr fontId="1"/>
  </si>
  <si>
    <t>雑収入</t>
    <rPh sb="0" eb="3">
      <t>ザツシュウニュウ</t>
    </rPh>
    <phoneticPr fontId="1"/>
  </si>
  <si>
    <t>②</t>
    <phoneticPr fontId="1"/>
  </si>
  <si>
    <t>③</t>
    <phoneticPr fontId="1"/>
  </si>
  <si>
    <t>農産物棚卸高（期首）</t>
    <rPh sb="0" eb="3">
      <t>ノウサンブツ</t>
    </rPh>
    <rPh sb="3" eb="5">
      <t>タナオロ</t>
    </rPh>
    <rPh sb="5" eb="6">
      <t>ダカ</t>
    </rPh>
    <rPh sb="7" eb="9">
      <t>キシュ</t>
    </rPh>
    <phoneticPr fontId="1"/>
  </si>
  <si>
    <t>農産物棚卸高（期末）</t>
    <rPh sb="0" eb="3">
      <t>ノウサンブツ</t>
    </rPh>
    <rPh sb="3" eb="5">
      <t>タナオロ</t>
    </rPh>
    <rPh sb="5" eb="6">
      <t>ダカ</t>
    </rPh>
    <rPh sb="7" eb="9">
      <t>キマツ</t>
    </rPh>
    <phoneticPr fontId="1"/>
  </si>
  <si>
    <t>⑤</t>
    <phoneticPr fontId="1"/>
  </si>
  <si>
    <t>⑥</t>
    <phoneticPr fontId="1"/>
  </si>
  <si>
    <t>農産物以外棚卸高（期首）</t>
    <rPh sb="0" eb="3">
      <t>ノウサンブツ</t>
    </rPh>
    <rPh sb="3" eb="5">
      <t>イガイ</t>
    </rPh>
    <rPh sb="5" eb="7">
      <t>タナオロ</t>
    </rPh>
    <rPh sb="7" eb="8">
      <t>ダカ</t>
    </rPh>
    <rPh sb="9" eb="11">
      <t>キシュ</t>
    </rPh>
    <phoneticPr fontId="1"/>
  </si>
  <si>
    <t>農産物以外棚卸高（期末）</t>
    <rPh sb="0" eb="3">
      <t>ノウサンブツ</t>
    </rPh>
    <rPh sb="3" eb="5">
      <t>イガイ</t>
    </rPh>
    <rPh sb="5" eb="7">
      <t>タナオロ</t>
    </rPh>
    <rPh sb="7" eb="8">
      <t>ダカ</t>
    </rPh>
    <rPh sb="9" eb="11">
      <t>キマツ</t>
    </rPh>
    <phoneticPr fontId="1"/>
  </si>
  <si>
    <t>㉜</t>
    <phoneticPr fontId="1"/>
  </si>
  <si>
    <t>㉝</t>
    <phoneticPr fontId="1"/>
  </si>
  <si>
    <t>果樹牛馬等育成費用</t>
    <rPh sb="0" eb="2">
      <t>カジュ</t>
    </rPh>
    <rPh sb="2" eb="4">
      <t>ギュウバ</t>
    </rPh>
    <rPh sb="4" eb="5">
      <t>トウ</t>
    </rPh>
    <rPh sb="5" eb="7">
      <t>イクセイ</t>
    </rPh>
    <rPh sb="7" eb="9">
      <t>ヒヨウ</t>
    </rPh>
    <phoneticPr fontId="1"/>
  </si>
  <si>
    <t>㉞</t>
    <phoneticPr fontId="1"/>
  </si>
  <si>
    <t>経　　　　費</t>
    <rPh sb="0" eb="1">
      <t>ヘ</t>
    </rPh>
    <rPh sb="5" eb="6">
      <t>ヒ</t>
    </rPh>
    <phoneticPr fontId="1"/>
  </si>
  <si>
    <t>現状</t>
    <rPh sb="0" eb="2">
      <t>ゲンジョウ</t>
    </rPh>
    <phoneticPr fontId="1"/>
  </si>
  <si>
    <t>1年度目</t>
    <rPh sb="1" eb="4">
      <t>ネンドメ</t>
    </rPh>
    <phoneticPr fontId="1"/>
  </si>
  <si>
    <t>2年度目</t>
    <rPh sb="1" eb="4">
      <t>ネンドメ</t>
    </rPh>
    <phoneticPr fontId="1"/>
  </si>
  <si>
    <t>目標年度</t>
    <rPh sb="0" eb="2">
      <t>モクヒョウ</t>
    </rPh>
    <rPh sb="2" eb="4">
      <t>ネンド</t>
    </rPh>
    <phoneticPr fontId="1"/>
  </si>
  <si>
    <t>販売金額の根拠</t>
    <rPh sb="0" eb="2">
      <t>ハンバイ</t>
    </rPh>
    <rPh sb="2" eb="4">
      <t>キンガク</t>
    </rPh>
    <rPh sb="5" eb="7">
      <t>コンキョ</t>
    </rPh>
    <phoneticPr fontId="1"/>
  </si>
  <si>
    <t>合計</t>
    <rPh sb="0" eb="2">
      <t>ゴウケイ</t>
    </rPh>
    <phoneticPr fontId="1"/>
  </si>
  <si>
    <t>【変動理由】</t>
    <rPh sb="1" eb="3">
      <t>ヘンドウ</t>
    </rPh>
    <rPh sb="3" eb="5">
      <t>リユウ</t>
    </rPh>
    <phoneticPr fontId="1"/>
  </si>
  <si>
    <t>別紙記載</t>
    <rPh sb="0" eb="2">
      <t>ベッシ</t>
    </rPh>
    <rPh sb="2" eb="4">
      <t>キサイ</t>
    </rPh>
    <phoneticPr fontId="1"/>
  </si>
  <si>
    <t>－</t>
    <phoneticPr fontId="1"/>
  </si>
  <si>
    <t>拡大率（％）</t>
    <rPh sb="0" eb="3">
      <t>カクダイリツ</t>
    </rPh>
    <phoneticPr fontId="1"/>
  </si>
  <si>
    <t>（※付加価値額＝収入総額－費用総額＋人件費）</t>
    <rPh sb="2" eb="4">
      <t>フカ</t>
    </rPh>
    <rPh sb="4" eb="7">
      <t>カチガク</t>
    </rPh>
    <rPh sb="8" eb="10">
      <t>シュウニュウ</t>
    </rPh>
    <rPh sb="10" eb="12">
      <t>ソウガク</t>
    </rPh>
    <rPh sb="13" eb="15">
      <t>ヒヨウ</t>
    </rPh>
    <rPh sb="15" eb="17">
      <t>ソウガク</t>
    </rPh>
    <rPh sb="18" eb="21">
      <t>ジンケンヒ</t>
    </rPh>
    <phoneticPr fontId="1"/>
  </si>
  <si>
    <t>（参考様式）</t>
    <rPh sb="1" eb="3">
      <t>サンコウ</t>
    </rPh>
    <rPh sb="3" eb="5">
      <t>ヨウシキ</t>
    </rPh>
    <phoneticPr fontId="1"/>
  </si>
  <si>
    <t>成果目標設定根拠資料（付加価値額の拡大）</t>
    <rPh sb="0" eb="2">
      <t>セイカ</t>
    </rPh>
    <rPh sb="2" eb="4">
      <t>モクヒョウ</t>
    </rPh>
    <rPh sb="4" eb="6">
      <t>セッテイ</t>
    </rPh>
    <rPh sb="6" eb="8">
      <t>コンキョ</t>
    </rPh>
    <rPh sb="8" eb="10">
      <t>シリョウ</t>
    </rPh>
    <rPh sb="11" eb="16">
      <t>フカカチガク</t>
    </rPh>
    <rPh sb="17" eb="19">
      <t>カクダイ</t>
    </rPh>
    <phoneticPr fontId="1"/>
  </si>
  <si>
    <t>生産量(t)</t>
    <rPh sb="0" eb="3">
      <t>セイサンリョウ</t>
    </rPh>
    <phoneticPr fontId="7"/>
  </si>
  <si>
    <t>単収(kg /10a)</t>
    <rPh sb="0" eb="1">
      <t>タン</t>
    </rPh>
    <rPh sb="1" eb="2">
      <t>シュウニュウ</t>
    </rPh>
    <phoneticPr fontId="7"/>
  </si>
  <si>
    <t>単価(円/kg）</t>
    <rPh sb="0" eb="1">
      <t>タン</t>
    </rPh>
    <rPh sb="1" eb="2">
      <t>カカク</t>
    </rPh>
    <rPh sb="3" eb="4">
      <t>エン</t>
    </rPh>
    <phoneticPr fontId="7"/>
  </si>
  <si>
    <t>経営規模(ha)
（実施地区外含む）</t>
    <rPh sb="0" eb="2">
      <t>ケイエイ</t>
    </rPh>
    <rPh sb="2" eb="4">
      <t>キボ</t>
    </rPh>
    <rPh sb="10" eb="12">
      <t>ジッシ</t>
    </rPh>
    <rPh sb="12" eb="14">
      <t>チク</t>
    </rPh>
    <rPh sb="14" eb="15">
      <t>ガイ</t>
    </rPh>
    <rPh sb="15" eb="16">
      <t>フク</t>
    </rPh>
    <phoneticPr fontId="7"/>
  </si>
  <si>
    <t>全体</t>
    <rPh sb="0" eb="2">
      <t>ゼンタイ</t>
    </rPh>
    <phoneticPr fontId="7"/>
  </si>
  <si>
    <t>実施地区内</t>
    <rPh sb="0" eb="2">
      <t>ジッシ</t>
    </rPh>
    <rPh sb="2" eb="4">
      <t>チク</t>
    </rPh>
    <rPh sb="4" eb="5">
      <t>ナイ</t>
    </rPh>
    <phoneticPr fontId="1"/>
  </si>
  <si>
    <t>全体</t>
    <rPh sb="0" eb="2">
      <t>ゼンタイ</t>
    </rPh>
    <phoneticPr fontId="1"/>
  </si>
  <si>
    <t>実施地区内</t>
    <rPh sb="0" eb="2">
      <t>ジッシ</t>
    </rPh>
    <rPh sb="2" eb="4">
      <t>チク</t>
    </rPh>
    <rPh sb="4" eb="5">
      <t>ナイ</t>
    </rPh>
    <phoneticPr fontId="1"/>
  </si>
  <si>
    <t>面積増加割合</t>
    <rPh sb="0" eb="2">
      <t>メンセキ</t>
    </rPh>
    <rPh sb="2" eb="4">
      <t>ゾウカ</t>
    </rPh>
    <rPh sb="4" eb="5">
      <t>ワリ</t>
    </rPh>
    <rPh sb="5" eb="6">
      <t>ア</t>
    </rPh>
    <phoneticPr fontId="1"/>
  </si>
  <si>
    <t>増加率</t>
    <rPh sb="0" eb="3">
      <t>ゾウカリツ</t>
    </rPh>
    <phoneticPr fontId="1"/>
  </si>
  <si>
    <t>R6</t>
    <phoneticPr fontId="1"/>
  </si>
  <si>
    <t>品目</t>
    <rPh sb="0" eb="2">
      <t>ヒンモク</t>
    </rPh>
    <phoneticPr fontId="1"/>
  </si>
  <si>
    <t>㉖</t>
  </si>
  <si>
    <t>㉗</t>
  </si>
  <si>
    <t>㉙</t>
  </si>
  <si>
    <t>売上高(円)</t>
    <rPh sb="0" eb="3">
      <t>ウリアゲダカ</t>
    </rPh>
    <rPh sb="4" eb="5">
      <t>エン</t>
    </rPh>
    <phoneticPr fontId="7"/>
  </si>
  <si>
    <t>その他</t>
    <rPh sb="0" eb="3">
      <t>ソノタ</t>
    </rPh>
    <phoneticPr fontId="7"/>
  </si>
  <si>
    <t>付加価値額（円）</t>
    <rPh sb="0" eb="2">
      <t>フカ</t>
    </rPh>
    <rPh sb="2" eb="5">
      <t>カチガク</t>
    </rPh>
    <rPh sb="6" eb="7">
      <t>エン</t>
    </rPh>
    <phoneticPr fontId="1"/>
  </si>
  <si>
    <t>収入総額（円）</t>
    <rPh sb="0" eb="2">
      <t>シュウニュウ</t>
    </rPh>
    <rPh sb="2" eb="4">
      <t>ソウガク</t>
    </rPh>
    <rPh sb="5" eb="6">
      <t>エン</t>
    </rPh>
    <phoneticPr fontId="1"/>
  </si>
  <si>
    <t>費用総額（円）</t>
    <rPh sb="0" eb="2">
      <t>ヒヨウ</t>
    </rPh>
    <rPh sb="2" eb="4">
      <t>ソウガク</t>
    </rPh>
    <rPh sb="5" eb="6">
      <t>エン</t>
    </rPh>
    <phoneticPr fontId="1"/>
  </si>
  <si>
    <t>保険料</t>
    <rPh sb="0" eb="3">
      <t>ホケンリョウ</t>
    </rPh>
    <phoneticPr fontId="1"/>
  </si>
  <si>
    <t>売上高</t>
    <rPh sb="0" eb="2">
      <t>ウリアゲ</t>
    </rPh>
    <rPh sb="2" eb="3">
      <t>ダカ</t>
    </rPh>
    <phoneticPr fontId="1"/>
  </si>
  <si>
    <t>売上原価</t>
    <rPh sb="0" eb="2">
      <t>ウリアゲ</t>
    </rPh>
    <rPh sb="2" eb="4">
      <t>ゲンカ</t>
    </rPh>
    <phoneticPr fontId="1"/>
  </si>
  <si>
    <t>期首商品棚卸高</t>
    <rPh sb="0" eb="2">
      <t>キシュ</t>
    </rPh>
    <rPh sb="2" eb="4">
      <t>ショウヒン</t>
    </rPh>
    <rPh sb="4" eb="6">
      <t>タナオロシ</t>
    </rPh>
    <rPh sb="6" eb="7">
      <t>タカ</t>
    </rPh>
    <phoneticPr fontId="1"/>
  </si>
  <si>
    <t>期首材料</t>
    <rPh sb="0" eb="2">
      <t>キシュ</t>
    </rPh>
    <rPh sb="2" eb="4">
      <t>ザイリョウ</t>
    </rPh>
    <phoneticPr fontId="1"/>
  </si>
  <si>
    <t>肥料仕入</t>
    <rPh sb="0" eb="2">
      <t>ヒリョウ</t>
    </rPh>
    <rPh sb="2" eb="4">
      <t>シイ</t>
    </rPh>
    <phoneticPr fontId="1"/>
  </si>
  <si>
    <t>農薬仕入</t>
    <rPh sb="0" eb="2">
      <t>ノウヤク</t>
    </rPh>
    <rPh sb="2" eb="4">
      <t>シイレ</t>
    </rPh>
    <phoneticPr fontId="1"/>
  </si>
  <si>
    <t>諸材料仕入</t>
    <rPh sb="0" eb="1">
      <t>ショ</t>
    </rPh>
    <rPh sb="1" eb="3">
      <t>ザイリョウ</t>
    </rPh>
    <rPh sb="3" eb="5">
      <t>シイレ</t>
    </rPh>
    <phoneticPr fontId="1"/>
  </si>
  <si>
    <t>期末材料</t>
    <rPh sb="0" eb="2">
      <t>キマツ</t>
    </rPh>
    <rPh sb="2" eb="4">
      <t>ザイリョウ</t>
    </rPh>
    <phoneticPr fontId="1"/>
  </si>
  <si>
    <t>賃金手当</t>
    <rPh sb="0" eb="2">
      <t>チンギン</t>
    </rPh>
    <rPh sb="2" eb="4">
      <t>テアテ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</si>
  <si>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</si>
  <si>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福利厚生費</t>
    <rPh sb="0" eb="2">
      <t>フクリ</t>
    </rPh>
    <rPh sb="2" eb="4">
      <t>コウセイ</t>
    </rPh>
    <rPh sb="4" eb="5">
      <t>ヒ</t>
    </rPh>
    <phoneticPr fontId="1"/>
  </si>
  <si>
    <t>作業委託料</t>
    <rPh sb="0" eb="2">
      <t>サギョウ</t>
    </rPh>
    <rPh sb="2" eb="5">
      <t>イタクリョウ</t>
    </rPh>
    <phoneticPr fontId="1"/>
  </si>
  <si>
    <t>動力費</t>
    <rPh sb="0" eb="2">
      <t>ドウリョク</t>
    </rPh>
    <rPh sb="2" eb="3">
      <t>ヒ</t>
    </rPh>
    <phoneticPr fontId="1"/>
  </si>
  <si>
    <t>水道光熱費</t>
    <rPh sb="0" eb="2">
      <t>スイドウ</t>
    </rPh>
    <rPh sb="2" eb="5">
      <t>コウネツヒ</t>
    </rPh>
    <phoneticPr fontId="1"/>
  </si>
  <si>
    <t>荷造発送費</t>
    <rPh sb="0" eb="2">
      <t>ニヅクリ</t>
    </rPh>
    <rPh sb="2" eb="4">
      <t>ハッソウ</t>
    </rPh>
    <rPh sb="4" eb="5">
      <t>ヒ</t>
    </rPh>
    <phoneticPr fontId="1"/>
  </si>
  <si>
    <t>修繕費</t>
    <rPh sb="0" eb="2">
      <t>シュウゼン</t>
    </rPh>
    <rPh sb="2" eb="3">
      <t>ヒ</t>
    </rPh>
    <phoneticPr fontId="1"/>
  </si>
  <si>
    <t>貸借料</t>
    <rPh sb="0" eb="2">
      <t>タイシャク</t>
    </rPh>
    <rPh sb="2" eb="3">
      <t>リョウ</t>
    </rPh>
    <phoneticPr fontId="1"/>
  </si>
  <si>
    <t>消耗品費</t>
    <rPh sb="0" eb="3">
      <t>ショウモウヒン</t>
    </rPh>
    <rPh sb="3" eb="4">
      <t>ヒ</t>
    </rPh>
    <phoneticPr fontId="1"/>
  </si>
  <si>
    <t>リース料</t>
    <rPh sb="3" eb="4">
      <t>リョウ</t>
    </rPh>
    <phoneticPr fontId="1"/>
  </si>
  <si>
    <t>期末商品棚卸高</t>
    <rPh sb="0" eb="2">
      <t>キマツ</t>
    </rPh>
    <rPh sb="2" eb="4">
      <t>ショウヒン</t>
    </rPh>
    <rPh sb="4" eb="6">
      <t>タナオロシ</t>
    </rPh>
    <rPh sb="6" eb="7">
      <t>タカ</t>
    </rPh>
    <phoneticPr fontId="1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</si>
  <si>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1"/>
  </si>
  <si>
    <t>役員報酬</t>
    <rPh sb="0" eb="2">
      <t>ヤクイン</t>
    </rPh>
    <rPh sb="2" eb="4">
      <t>ホウシュウ</t>
    </rPh>
    <phoneticPr fontId="1"/>
  </si>
  <si>
    <t>旅費交通費</t>
    <rPh sb="0" eb="2">
      <t>リョヒ</t>
    </rPh>
    <rPh sb="2" eb="5">
      <t>コウツウヒ</t>
    </rPh>
    <phoneticPr fontId="1"/>
  </si>
  <si>
    <t>交際接待費</t>
    <rPh sb="0" eb="2">
      <t>コウサイ</t>
    </rPh>
    <rPh sb="2" eb="5">
      <t>セッタイヒ</t>
    </rPh>
    <phoneticPr fontId="1"/>
  </si>
  <si>
    <t>通信費</t>
    <rPh sb="0" eb="3">
      <t>ツウシンヒ</t>
    </rPh>
    <phoneticPr fontId="1"/>
  </si>
  <si>
    <t>租税公課</t>
    <rPh sb="0" eb="4">
      <t>ソゼイコウカ</t>
    </rPh>
    <phoneticPr fontId="1"/>
  </si>
  <si>
    <t>事務用品費</t>
    <rPh sb="0" eb="2">
      <t>ジム</t>
    </rPh>
    <rPh sb="2" eb="4">
      <t>ヨウヒン</t>
    </rPh>
    <rPh sb="4" eb="5">
      <t>ヒ</t>
    </rPh>
    <phoneticPr fontId="1"/>
  </si>
  <si>
    <t>支払手数料</t>
    <rPh sb="0" eb="2">
      <t>シハラ</t>
    </rPh>
    <rPh sb="2" eb="5">
      <t>テスウリョウ</t>
    </rPh>
    <phoneticPr fontId="1"/>
  </si>
  <si>
    <t>諸会費</t>
    <rPh sb="0" eb="3">
      <t>ショカイヒ</t>
    </rPh>
    <phoneticPr fontId="1"/>
  </si>
  <si>
    <t>支払報酬</t>
    <rPh sb="0" eb="2">
      <t>シハラ</t>
    </rPh>
    <rPh sb="2" eb="4">
      <t>ホウシュウ</t>
    </rPh>
    <phoneticPr fontId="1"/>
  </si>
  <si>
    <t>会議費</t>
    <rPh sb="0" eb="3">
      <t>カイギヒ</t>
    </rPh>
    <phoneticPr fontId="1"/>
  </si>
  <si>
    <t>寄付金</t>
    <rPh sb="0" eb="3">
      <t>キフキン</t>
    </rPh>
    <phoneticPr fontId="1"/>
  </si>
  <si>
    <t>減価償却費</t>
    <rPh sb="0" eb="5">
      <t>ゲンカショウキャクヒ</t>
    </rPh>
    <phoneticPr fontId="1"/>
  </si>
  <si>
    <t>R8</t>
    <phoneticPr fontId="1"/>
  </si>
  <si>
    <t>減価償却費　試算表</t>
    <rPh sb="0" eb="4">
      <t>ゲンカ</t>
    </rPh>
    <rPh sb="4" eb="5">
      <t>ヒ</t>
    </rPh>
    <rPh sb="6" eb="9">
      <t>シサンヒョウ</t>
    </rPh>
    <phoneticPr fontId="1"/>
  </si>
  <si>
    <t>（既存資産）</t>
    <rPh sb="1" eb="3">
      <t>キソン</t>
    </rPh>
    <rPh sb="3" eb="5">
      <t>シサン</t>
    </rPh>
    <phoneticPr fontId="1"/>
  </si>
  <si>
    <t>（取得予定資産）</t>
    <rPh sb="1" eb="3">
      <t>シュトク</t>
    </rPh>
    <rPh sb="3" eb="5">
      <t>ヨテイ</t>
    </rPh>
    <rPh sb="5" eb="7">
      <t>シサン</t>
    </rPh>
    <phoneticPr fontId="1"/>
  </si>
  <si>
    <t>減価償却費試算表より</t>
    <rPh sb="0" eb="2">
      <t>ゲンカ</t>
    </rPh>
    <rPh sb="2" eb="5">
      <t>ショウキャクヒ</t>
    </rPh>
    <rPh sb="5" eb="8">
      <t>シサンヒョウ</t>
    </rPh>
    <phoneticPr fontId="1"/>
  </si>
  <si>
    <t>目標年度における増加額（円）</t>
    <rPh sb="0" eb="2">
      <t>モクヒョウ</t>
    </rPh>
    <rPh sb="2" eb="4">
      <t>ネンド</t>
    </rPh>
    <rPh sb="8" eb="11">
      <t>ゾウカガク</t>
    </rPh>
    <rPh sb="12" eb="13">
      <t>エン</t>
    </rPh>
    <phoneticPr fontId="1"/>
  </si>
  <si>
    <t>目標年度における増加額（円）</t>
    <rPh sb="0" eb="4">
      <t>モクヒョウネンド</t>
    </rPh>
    <rPh sb="8" eb="11">
      <t>ゾウカガク</t>
    </rPh>
    <rPh sb="12" eb="13">
      <t>エン</t>
    </rPh>
    <phoneticPr fontId="1"/>
  </si>
  <si>
    <t>資産名</t>
    <rPh sb="0" eb="2">
      <t>シサン</t>
    </rPh>
    <rPh sb="2" eb="3">
      <t>メイ</t>
    </rPh>
    <phoneticPr fontId="1"/>
  </si>
  <si>
    <t>R6残</t>
    <rPh sb="2" eb="3">
      <t>ザン</t>
    </rPh>
    <phoneticPr fontId="1"/>
  </si>
  <si>
    <t>R6償却額</t>
    <rPh sb="2" eb="5">
      <t>ショウキャクガク</t>
    </rPh>
    <phoneticPr fontId="1"/>
  </si>
  <si>
    <t>R8償却額</t>
    <rPh sb="2" eb="5">
      <t>ショウキャクガク</t>
    </rPh>
    <phoneticPr fontId="1"/>
  </si>
  <si>
    <t>取得価格</t>
    <rPh sb="0" eb="2">
      <t>シュトク</t>
    </rPh>
    <rPh sb="2" eb="4">
      <t>カカク</t>
    </rPh>
    <phoneticPr fontId="1"/>
  </si>
  <si>
    <t>取得年月</t>
    <rPh sb="0" eb="2">
      <t>シュトク</t>
    </rPh>
    <rPh sb="2" eb="4">
      <t>ネンゲツ</t>
    </rPh>
    <phoneticPr fontId="1"/>
  </si>
  <si>
    <t>R9</t>
    <phoneticPr fontId="1"/>
  </si>
  <si>
    <t>その他経費</t>
    <rPh sb="2" eb="5">
      <t>タケイヒ</t>
    </rPh>
    <phoneticPr fontId="1"/>
  </si>
  <si>
    <t>固定資産圧縮損</t>
    <rPh sb="0" eb="4">
      <t>コテイシサン</t>
    </rPh>
    <rPh sb="4" eb="7">
      <t>アッシュクソン</t>
    </rPh>
    <phoneticPr fontId="1"/>
  </si>
  <si>
    <t>作業委託費</t>
    <rPh sb="0" eb="5">
      <t>サギョウイタクヒ</t>
    </rPh>
    <phoneticPr fontId="1"/>
  </si>
  <si>
    <t>㉘</t>
    <phoneticPr fontId="1"/>
  </si>
  <si>
    <t>R6</t>
  </si>
  <si>
    <t>R8残</t>
    <rPh sb="2" eb="3">
      <t>ザン</t>
    </rPh>
    <phoneticPr fontId="1"/>
  </si>
  <si>
    <t>R9償却額</t>
    <rPh sb="2" eb="5">
      <t>ショウキャクガク</t>
    </rPh>
    <phoneticPr fontId="1"/>
  </si>
  <si>
    <t>増加額：導入機械掛金（1万円あたり50円）</t>
    <rPh sb="0" eb="2">
      <t>ゾウカ</t>
    </rPh>
    <rPh sb="2" eb="3">
      <t>ガク</t>
    </rPh>
    <rPh sb="4" eb="9">
      <t>ドウニュウキカイカ</t>
    </rPh>
    <rPh sb="9" eb="10">
      <t>キン</t>
    </rPh>
    <rPh sb="12" eb="14">
      <t>マンエン</t>
    </rPh>
    <rPh sb="19" eb="20">
      <t>エン</t>
    </rPh>
    <phoneticPr fontId="1"/>
  </si>
  <si>
    <t>面積増加分(3ha)の賃借料（10aあたり14000円）を加算</t>
    <rPh sb="0" eb="2">
      <t>メンセキ</t>
    </rPh>
    <rPh sb="2" eb="4">
      <t>ゾウカ</t>
    </rPh>
    <rPh sb="4" eb="5">
      <t>ブン</t>
    </rPh>
    <rPh sb="11" eb="14">
      <t>チンシャクリョウ</t>
    </rPh>
    <rPh sb="26" eb="27">
      <t>エン</t>
    </rPh>
    <rPh sb="29" eb="31">
      <t>カサン</t>
    </rPh>
    <phoneticPr fontId="1"/>
  </si>
  <si>
    <t>面積推移（ha）</t>
    <rPh sb="0" eb="2">
      <t>メンセキ</t>
    </rPh>
    <rPh sb="2" eb="4">
      <t>スイイ</t>
    </rPh>
    <phoneticPr fontId="1"/>
  </si>
  <si>
    <t>R10</t>
    <phoneticPr fontId="1"/>
  </si>
  <si>
    <t>R6</t>
    <phoneticPr fontId="1"/>
  </si>
  <si>
    <t>（例）米</t>
    <rPh sb="1" eb="2">
      <t>レイ</t>
    </rPh>
    <rPh sb="3" eb="4">
      <t>コメ</t>
    </rPh>
    <phoneticPr fontId="1"/>
  </si>
  <si>
    <t>（例）麦</t>
    <rPh sb="1" eb="2">
      <t>レイ</t>
    </rPh>
    <rPh sb="3" eb="4">
      <t>ムギ</t>
    </rPh>
    <phoneticPr fontId="1"/>
  </si>
  <si>
    <t>（例）大豆</t>
    <rPh sb="1" eb="2">
      <t>レイ</t>
    </rPh>
    <rPh sb="3" eb="5">
      <t>ダイズ</t>
    </rPh>
    <phoneticPr fontId="1"/>
  </si>
  <si>
    <t>（例）水稲</t>
    <rPh sb="1" eb="2">
      <t>レイ</t>
    </rPh>
    <rPh sb="3" eb="5">
      <t>スイトウ</t>
    </rPh>
    <phoneticPr fontId="1"/>
  </si>
  <si>
    <t>R9残</t>
    <rPh sb="2" eb="3">
      <t>ザン</t>
    </rPh>
    <phoneticPr fontId="1"/>
  </si>
  <si>
    <t>R10償却額</t>
    <rPh sb="3" eb="6">
      <t>ショウキャクガク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</si>
</sst>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"/>
    <numFmt numFmtId="177" formatCode="#,##0_);[Red]\(#,##0\)"/>
    <numFmt numFmtId="178" formatCode="0_ "/>
    <numFmt numFmtId="179" formatCode="#,##0.0_);[Red]\(#,##0.0\)"/>
    <numFmt numFmtId="180" formatCode="0_);[Red]\(0\)"/>
    <numFmt numFmtId="181" formatCode="0.00_);[Red]\(0.00\)"/>
    <numFmt numFmtId="182" formatCode="0.0_ "/>
    <numFmt numFmtId="183" formatCode="0.000_);[Red]\(0.000\)"/>
    <numFmt numFmtId="184" formatCode="0.00_ "/>
    <numFmt numFmtId="185" formatCode="#,##0_ "/>
  </numFmts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1"/>
      <color rgb="FF000000"/>
      <name val="MS PGothic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trike/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DFED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3" fillId="0" borderId="0"/>
  </cellStyleXfs>
  <cellXfs count="2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3" fontId="0" fillId="0" borderId="9" xfId="0" applyNumberFormat="1" applyBorder="1" applyAlignment="1">
      <alignment horizontal="right" vertical="center" wrapText="1"/>
    </xf>
    <xf numFmtId="3" fontId="0" fillId="0" borderId="37" xfId="0" applyNumberFormat="1" applyBorder="1" applyAlignment="1">
      <alignment horizontal="right" vertical="center" wrapText="1"/>
    </xf>
    <xf numFmtId="3" fontId="0" fillId="0" borderId="1" xfId="0" applyNumberFormat="1" applyFill="1" applyBorder="1">
      <alignment vertical="center"/>
    </xf>
    <xf numFmtId="3" fontId="0" fillId="0" borderId="1" xfId="0" applyNumberFormat="1" applyBorder="1">
      <alignment vertical="center"/>
    </xf>
    <xf numFmtId="0" fontId="0" fillId="0" borderId="0" xfId="0" applyFill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3" fontId="0" fillId="0" borderId="0" xfId="0" applyNumberFormat="1" applyFill="1" applyBorder="1">
      <alignment vertical="center"/>
    </xf>
    <xf numFmtId="0" fontId="0" fillId="0" borderId="0" xfId="0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center" indent="1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177" fontId="0" fillId="3" borderId="37" xfId="0" applyNumberFormat="1" applyFill="1" applyBorder="1" applyAlignment="1">
      <alignment horizontal="center" vertical="center"/>
    </xf>
    <xf numFmtId="177" fontId="0" fillId="3" borderId="25" xfId="0" applyNumberFormat="1" applyFill="1" applyBorder="1" applyAlignment="1">
      <alignment horizontal="center" vertical="center"/>
    </xf>
    <xf numFmtId="177" fontId="0" fillId="3" borderId="5" xfId="0" applyNumberForma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 vertical="center"/>
    </xf>
    <xf numFmtId="177" fontId="0" fillId="3" borderId="42" xfId="0" applyNumberForma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3" borderId="19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78" fontId="0" fillId="0" borderId="0" xfId="0" applyNumberFormat="1" applyFill="1" applyBorder="1" applyAlignment="1">
      <alignment vertical="center" wrapText="1"/>
    </xf>
    <xf numFmtId="0" fontId="0" fillId="3" borderId="45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0" borderId="10" xfId="0" applyBorder="1">
      <alignment vertical="center"/>
    </xf>
    <xf numFmtId="179" fontId="15" fillId="2" borderId="43" xfId="0" applyNumberFormat="1" applyFont="1" applyFill="1" applyBorder="1" applyAlignment="1">
      <alignment vertical="center"/>
    </xf>
    <xf numFmtId="179" fontId="15" fillId="2" borderId="26" xfId="0" applyNumberFormat="1" applyFont="1" applyFill="1" applyBorder="1" applyAlignment="1">
      <alignment vertical="center"/>
    </xf>
    <xf numFmtId="179" fontId="15" fillId="2" borderId="15" xfId="0" applyNumberFormat="1" applyFont="1" applyFill="1" applyBorder="1" applyAlignment="1">
      <alignment vertical="center"/>
    </xf>
    <xf numFmtId="179" fontId="0" fillId="2" borderId="15" xfId="0" applyNumberFormat="1" applyFill="1" applyBorder="1" applyAlignment="1">
      <alignment vertical="center"/>
    </xf>
    <xf numFmtId="179" fontId="15" fillId="0" borderId="44" xfId="0" applyNumberFormat="1" applyFont="1" applyBorder="1" applyAlignment="1">
      <alignment vertical="center"/>
    </xf>
    <xf numFmtId="179" fontId="15" fillId="0" borderId="27" xfId="0" applyNumberFormat="1" applyFont="1" applyBorder="1" applyAlignment="1">
      <alignment vertical="center"/>
    </xf>
    <xf numFmtId="179" fontId="15" fillId="0" borderId="19" xfId="0" applyNumberFormat="1" applyFont="1" applyBorder="1" applyAlignment="1">
      <alignment vertical="center"/>
    </xf>
    <xf numFmtId="179" fontId="0" fillId="0" borderId="19" xfId="0" applyNumberFormat="1" applyBorder="1" applyAlignment="1">
      <alignment vertical="center"/>
    </xf>
    <xf numFmtId="179" fontId="0" fillId="2" borderId="43" xfId="0" applyNumberFormat="1" applyFill="1" applyBorder="1" applyAlignment="1">
      <alignment vertical="center"/>
    </xf>
    <xf numFmtId="179" fontId="0" fillId="2" borderId="26" xfId="0" applyNumberFormat="1" applyFill="1" applyBorder="1" applyAlignment="1">
      <alignment vertical="center"/>
    </xf>
    <xf numFmtId="179" fontId="15" fillId="0" borderId="46" xfId="0" applyNumberFormat="1" applyFont="1" applyBorder="1" applyAlignment="1">
      <alignment vertical="center"/>
    </xf>
    <xf numFmtId="179" fontId="15" fillId="0" borderId="47" xfId="0" applyNumberFormat="1" applyFont="1" applyBorder="1" applyAlignment="1">
      <alignment vertical="center"/>
    </xf>
    <xf numFmtId="179" fontId="15" fillId="0" borderId="45" xfId="0" applyNumberFormat="1" applyFont="1" applyBorder="1" applyAlignment="1">
      <alignment vertical="center"/>
    </xf>
    <xf numFmtId="179" fontId="0" fillId="0" borderId="45" xfId="0" applyNumberFormat="1" applyBorder="1" applyAlignment="1">
      <alignment vertical="center"/>
    </xf>
    <xf numFmtId="179" fontId="15" fillId="2" borderId="50" xfId="0" applyNumberFormat="1" applyFont="1" applyFill="1" applyBorder="1" applyAlignment="1">
      <alignment vertical="center"/>
    </xf>
    <xf numFmtId="179" fontId="15" fillId="2" borderId="51" xfId="0" applyNumberFormat="1" applyFont="1" applyFill="1" applyBorder="1" applyAlignment="1">
      <alignment vertical="center"/>
    </xf>
    <xf numFmtId="179" fontId="15" fillId="2" borderId="52" xfId="0" applyNumberFormat="1" applyFont="1" applyFill="1" applyBorder="1" applyAlignment="1">
      <alignment vertical="center"/>
    </xf>
    <xf numFmtId="179" fontId="0" fillId="2" borderId="49" xfId="0" applyNumberFormat="1" applyFill="1" applyBorder="1" applyAlignment="1">
      <alignment vertical="center"/>
    </xf>
    <xf numFmtId="179" fontId="0" fillId="0" borderId="44" xfId="0" applyNumberFormat="1" applyBorder="1">
      <alignment vertical="center"/>
    </xf>
    <xf numFmtId="179" fontId="0" fillId="0" borderId="27" xfId="0" applyNumberFormat="1" applyBorder="1">
      <alignment vertical="center"/>
    </xf>
    <xf numFmtId="179" fontId="0" fillId="0" borderId="24" xfId="0" applyNumberFormat="1" applyBorder="1">
      <alignment vertical="center"/>
    </xf>
    <xf numFmtId="179" fontId="0" fillId="0" borderId="19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  <xf numFmtId="181" fontId="0" fillId="0" borderId="1" xfId="0" applyNumberFormat="1" applyBorder="1">
      <alignment vertical="center"/>
    </xf>
    <xf numFmtId="181" fontId="15" fillId="4" borderId="1" xfId="0" applyNumberFormat="1" applyFont="1" applyFill="1" applyBorder="1">
      <alignment vertical="center"/>
    </xf>
    <xf numFmtId="10" fontId="0" fillId="0" borderId="39" xfId="0" applyNumberFormat="1" applyBorder="1" applyAlignment="1">
      <alignment horizontal="right" vertical="center" wrapText="1"/>
    </xf>
    <xf numFmtId="10" fontId="0" fillId="0" borderId="40" xfId="0" applyNumberFormat="1" applyBorder="1" applyAlignment="1">
      <alignment horizontal="right" vertical="center" wrapText="1"/>
    </xf>
    <xf numFmtId="0" fontId="19" fillId="0" borderId="1" xfId="0" applyFont="1" applyBorder="1" applyAlignment="1">
      <alignment vertical="center" wrapText="1"/>
    </xf>
    <xf numFmtId="0" fontId="21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vertical="center"/>
    </xf>
    <xf numFmtId="0" fontId="19" fillId="0" borderId="16" xfId="0" applyFont="1" applyFill="1" applyBorder="1" applyAlignment="1">
      <alignment vertical="center"/>
    </xf>
    <xf numFmtId="0" fontId="17" fillId="0" borderId="14" xfId="0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vertical="center"/>
    </xf>
    <xf numFmtId="176" fontId="19" fillId="0" borderId="28" xfId="0" applyNumberFormat="1" applyFont="1" applyFill="1" applyBorder="1" applyAlignment="1">
      <alignment horizontal="center" vertical="center"/>
    </xf>
    <xf numFmtId="176" fontId="19" fillId="0" borderId="17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vertical="center"/>
    </xf>
    <xf numFmtId="0" fontId="17" fillId="0" borderId="4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vertical="center"/>
    </xf>
    <xf numFmtId="0" fontId="19" fillId="0" borderId="13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38" fontId="19" fillId="0" borderId="8" xfId="1" applyFont="1" applyFill="1" applyBorder="1">
      <alignment vertical="center"/>
    </xf>
    <xf numFmtId="38" fontId="19" fillId="0" borderId="1" xfId="1" applyFont="1" applyFill="1" applyBorder="1">
      <alignment vertical="center"/>
    </xf>
    <xf numFmtId="0" fontId="19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182" fontId="0" fillId="0" borderId="0" xfId="0" applyNumberFormat="1" applyFill="1">
      <alignment vertical="center"/>
    </xf>
    <xf numFmtId="0" fontId="0" fillId="5" borderId="1" xfId="0" applyFill="1" applyBorder="1" applyAlignment="1">
      <alignment vertical="center" shrinkToFit="1"/>
    </xf>
    <xf numFmtId="38" fontId="0" fillId="0" borderId="0" xfId="1" applyFont="1">
      <alignment vertical="center"/>
    </xf>
    <xf numFmtId="0" fontId="15" fillId="0" borderId="1" xfId="0" applyFont="1" applyFill="1" applyBorder="1" applyAlignment="1">
      <alignment vertical="center" shrinkToFit="1"/>
    </xf>
    <xf numFmtId="183" fontId="15" fillId="4" borderId="1" xfId="0" applyNumberFormat="1" applyFont="1" applyFill="1" applyBorder="1">
      <alignment vertical="center"/>
    </xf>
    <xf numFmtId="184" fontId="0" fillId="0" borderId="0" xfId="0" applyNumberFormat="1" applyFill="1">
      <alignment vertical="center"/>
    </xf>
    <xf numFmtId="184" fontId="0" fillId="0" borderId="0" xfId="0" applyNumberFormat="1">
      <alignment vertical="center"/>
    </xf>
    <xf numFmtId="38" fontId="19" fillId="0" borderId="8" xfId="1" applyFont="1" applyFill="1" applyBorder="1" applyAlignment="1">
      <alignment vertical="center"/>
    </xf>
    <xf numFmtId="38" fontId="19" fillId="0" borderId="1" xfId="1" applyFont="1" applyFill="1" applyBorder="1" applyAlignment="1">
      <alignment vertical="center"/>
    </xf>
    <xf numFmtId="3" fontId="0" fillId="0" borderId="0" xfId="0" applyNumberFormat="1" applyBorder="1" applyAlignment="1">
      <alignment vertical="center" wrapText="1"/>
    </xf>
    <xf numFmtId="183" fontId="0" fillId="0" borderId="1" xfId="0" applyNumberFormat="1" applyBorder="1">
      <alignment vertical="center"/>
    </xf>
    <xf numFmtId="180" fontId="15" fillId="4" borderId="9" xfId="0" applyNumberFormat="1" applyFont="1" applyFill="1" applyBorder="1">
      <alignment vertical="center"/>
    </xf>
    <xf numFmtId="180" fontId="0" fillId="0" borderId="9" xfId="0" applyNumberFormat="1" applyBorder="1">
      <alignment vertical="center"/>
    </xf>
    <xf numFmtId="180" fontId="15" fillId="4" borderId="56" xfId="0" applyNumberFormat="1" applyFont="1" applyFill="1" applyBorder="1">
      <alignment vertical="center"/>
    </xf>
    <xf numFmtId="180" fontId="0" fillId="0" borderId="40" xfId="0" applyNumberFormat="1" applyBorder="1">
      <alignment vertical="center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19" fillId="5" borderId="22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3" fontId="0" fillId="0" borderId="0" xfId="0" applyNumberFormat="1">
      <alignment vertical="center"/>
    </xf>
    <xf numFmtId="0" fontId="0" fillId="5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vertical="center" wrapText="1"/>
    </xf>
    <xf numFmtId="0" fontId="19" fillId="0" borderId="0" xfId="0" applyFo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6" xfId="0" applyFill="1" applyBorder="1">
      <alignment vertical="center"/>
    </xf>
    <xf numFmtId="3" fontId="0" fillId="0" borderId="56" xfId="0" applyNumberFormat="1" applyFill="1" applyBorder="1">
      <alignment vertical="center"/>
    </xf>
    <xf numFmtId="177" fontId="0" fillId="0" borderId="0" xfId="0" applyNumberFormat="1" applyFill="1">
      <alignment vertical="center"/>
    </xf>
    <xf numFmtId="177" fontId="0" fillId="0" borderId="1" xfId="0" applyNumberFormat="1" applyFill="1" applyBorder="1">
      <alignment vertical="center"/>
    </xf>
    <xf numFmtId="177" fontId="0" fillId="0" borderId="56" xfId="0" applyNumberFormat="1" applyFill="1" applyBorder="1">
      <alignment vertical="center"/>
    </xf>
    <xf numFmtId="0" fontId="0" fillId="0" borderId="56" xfId="0" applyFill="1" applyBorder="1">
      <alignment vertical="center"/>
    </xf>
    <xf numFmtId="0" fontId="10" fillId="0" borderId="60" xfId="0" applyFont="1" applyFill="1" applyBorder="1">
      <alignment vertical="center"/>
    </xf>
    <xf numFmtId="3" fontId="10" fillId="0" borderId="57" xfId="0" applyNumberFormat="1" applyFont="1" applyFill="1" applyBorder="1">
      <alignment vertical="center"/>
    </xf>
    <xf numFmtId="3" fontId="10" fillId="0" borderId="58" xfId="0" applyNumberFormat="1" applyFont="1" applyFill="1" applyBorder="1">
      <alignment vertical="center"/>
    </xf>
    <xf numFmtId="0" fontId="9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10" fontId="0" fillId="0" borderId="0" xfId="0" applyNumberFormat="1" applyBorder="1" applyAlignment="1">
      <alignment horizontal="right" vertical="center" wrapText="1"/>
    </xf>
    <xf numFmtId="10" fontId="0" fillId="0" borderId="0" xfId="0" applyNumberFormat="1" applyBorder="1" applyAlignment="1">
      <alignment horizontal="left" vertical="center"/>
    </xf>
    <xf numFmtId="185" fontId="0" fillId="0" borderId="0" xfId="0" applyNumberFormat="1" applyBorder="1" applyAlignment="1">
      <alignment horizontal="right" vertical="center" wrapText="1"/>
    </xf>
    <xf numFmtId="185" fontId="0" fillId="0" borderId="0" xfId="0" applyNumberFormat="1" applyBorder="1" applyAlignment="1">
      <alignment vertical="center" wrapText="1"/>
    </xf>
    <xf numFmtId="0" fontId="19" fillId="0" borderId="8" xfId="0" applyFont="1" applyFill="1" applyBorder="1" applyAlignment="1">
      <alignment horizontal="center" vertical="center"/>
    </xf>
    <xf numFmtId="176" fontId="19" fillId="0" borderId="63" xfId="0" applyNumberFormat="1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177" fontId="0" fillId="0" borderId="8" xfId="0" applyNumberFormat="1" applyFill="1" applyBorder="1">
      <alignment vertical="center"/>
    </xf>
    <xf numFmtId="3" fontId="0" fillId="0" borderId="8" xfId="0" applyNumberFormat="1" applyFill="1" applyBorder="1">
      <alignment vertical="center"/>
    </xf>
    <xf numFmtId="0" fontId="0" fillId="0" borderId="8" xfId="0" applyFill="1" applyBorder="1">
      <alignment vertical="center"/>
    </xf>
    <xf numFmtId="3" fontId="10" fillId="0" borderId="61" xfId="0" applyNumberFormat="1" applyFont="1" applyFill="1" applyBorder="1">
      <alignment vertical="center"/>
    </xf>
    <xf numFmtId="0" fontId="10" fillId="0" borderId="61" xfId="0" applyFont="1" applyFill="1" applyBorder="1">
      <alignment vertical="center"/>
    </xf>
    <xf numFmtId="3" fontId="0" fillId="0" borderId="1" xfId="0" applyNumberFormat="1" applyBorder="1" applyAlignment="1">
      <alignment horizontal="right" vertical="center" wrapText="1"/>
    </xf>
    <xf numFmtId="38" fontId="9" fillId="0" borderId="0" xfId="1" applyFont="1" applyFill="1">
      <alignment vertical="center"/>
    </xf>
    <xf numFmtId="38" fontId="10" fillId="0" borderId="32" xfId="1" applyFont="1" applyFill="1" applyBorder="1" applyAlignment="1">
      <alignment horizontal="center" vertical="center"/>
    </xf>
    <xf numFmtId="38" fontId="0" fillId="0" borderId="1" xfId="1" applyFont="1" applyFill="1" applyBorder="1">
      <alignment vertical="center"/>
    </xf>
    <xf numFmtId="38" fontId="0" fillId="0" borderId="0" xfId="1" applyFont="1" applyFill="1">
      <alignment vertical="center"/>
    </xf>
    <xf numFmtId="176" fontId="19" fillId="0" borderId="2" xfId="0" applyNumberFormat="1" applyFont="1" applyBorder="1" applyAlignment="1">
      <alignment horizontal="center" vertical="center"/>
    </xf>
    <xf numFmtId="176" fontId="19" fillId="0" borderId="17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176" fontId="19" fillId="0" borderId="1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" fontId="0" fillId="7" borderId="1" xfId="0" applyNumberFormat="1" applyFill="1" applyBorder="1">
      <alignment vertical="center"/>
    </xf>
    <xf numFmtId="176" fontId="19" fillId="7" borderId="23" xfId="0" applyNumberFormat="1" applyFont="1" applyFill="1" applyBorder="1" applyAlignment="1">
      <alignment vertical="center"/>
    </xf>
    <xf numFmtId="38" fontId="19" fillId="7" borderId="24" xfId="1" applyFont="1" applyFill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179" fontId="15" fillId="7" borderId="43" xfId="0" applyNumberFormat="1" applyFont="1" applyFill="1" applyBorder="1" applyAlignment="1">
      <alignment vertical="center"/>
    </xf>
    <xf numFmtId="179" fontId="15" fillId="7" borderId="26" xfId="0" applyNumberFormat="1" applyFont="1" applyFill="1" applyBorder="1" applyAlignment="1">
      <alignment vertical="center"/>
    </xf>
    <xf numFmtId="179" fontId="15" fillId="7" borderId="15" xfId="0" applyNumberFormat="1" applyFont="1" applyFill="1" applyBorder="1" applyAlignment="1">
      <alignment vertical="center"/>
    </xf>
    <xf numFmtId="179" fontId="0" fillId="7" borderId="15" xfId="0" applyNumberFormat="1" applyFill="1" applyBorder="1" applyAlignment="1">
      <alignment vertical="center"/>
    </xf>
    <xf numFmtId="179" fontId="15" fillId="7" borderId="44" xfId="0" applyNumberFormat="1" applyFont="1" applyFill="1" applyBorder="1" applyAlignment="1">
      <alignment vertical="center"/>
    </xf>
    <xf numFmtId="179" fontId="15" fillId="7" borderId="27" xfId="0" applyNumberFormat="1" applyFont="1" applyFill="1" applyBorder="1" applyAlignment="1">
      <alignment vertical="center"/>
    </xf>
    <xf numFmtId="179" fontId="15" fillId="7" borderId="19" xfId="0" applyNumberFormat="1" applyFont="1" applyFill="1" applyBorder="1" applyAlignment="1">
      <alignment vertical="center"/>
    </xf>
    <xf numFmtId="179" fontId="0" fillId="7" borderId="19" xfId="0" applyNumberFormat="1" applyFill="1" applyBorder="1" applyAlignment="1">
      <alignment vertical="center"/>
    </xf>
    <xf numFmtId="0" fontId="10" fillId="2" borderId="48" xfId="0" applyFont="1" applyFill="1" applyBorder="1" applyAlignment="1">
      <alignment horizontal="center" vertical="center"/>
    </xf>
    <xf numFmtId="0" fontId="0" fillId="7" borderId="36" xfId="0" applyFill="1" applyBorder="1">
      <alignment vertical="center"/>
    </xf>
    <xf numFmtId="0" fontId="0" fillId="7" borderId="8" xfId="0" applyFill="1" applyBorder="1">
      <alignment vertical="center"/>
    </xf>
    <xf numFmtId="38" fontId="0" fillId="7" borderId="1" xfId="1" applyFont="1" applyFill="1" applyBorder="1">
      <alignment vertical="center"/>
    </xf>
    <xf numFmtId="177" fontId="0" fillId="7" borderId="1" xfId="0" applyNumberFormat="1" applyFill="1" applyBorder="1">
      <alignment vertical="center"/>
    </xf>
    <xf numFmtId="177" fontId="0" fillId="7" borderId="8" xfId="0" applyNumberFormat="1" applyFill="1" applyBorder="1">
      <alignment vertical="center"/>
    </xf>
    <xf numFmtId="177" fontId="0" fillId="7" borderId="56" xfId="0" applyNumberFormat="1" applyFill="1" applyBorder="1">
      <alignment vertical="center"/>
    </xf>
    <xf numFmtId="0" fontId="0" fillId="7" borderId="1" xfId="0" applyFill="1" applyBorder="1">
      <alignment vertical="center"/>
    </xf>
    <xf numFmtId="38" fontId="0" fillId="7" borderId="1" xfId="0" applyNumberFormat="1" applyFill="1" applyBorder="1">
      <alignment vertical="center"/>
    </xf>
    <xf numFmtId="38" fontId="0" fillId="7" borderId="8" xfId="0" applyNumberFormat="1" applyFill="1" applyBorder="1">
      <alignment vertical="center"/>
    </xf>
    <xf numFmtId="38" fontId="0" fillId="7" borderId="56" xfId="0" applyNumberFormat="1" applyFill="1" applyBorder="1">
      <alignment vertical="center"/>
    </xf>
    <xf numFmtId="3" fontId="15" fillId="7" borderId="1" xfId="0" applyNumberFormat="1" applyFont="1" applyFill="1" applyBorder="1">
      <alignment vertical="center"/>
    </xf>
    <xf numFmtId="0" fontId="15" fillId="7" borderId="1" xfId="0" applyFont="1" applyFill="1" applyBorder="1" applyAlignment="1">
      <alignment vertical="center" shrinkToFit="1"/>
    </xf>
    <xf numFmtId="0" fontId="24" fillId="7" borderId="1" xfId="0" applyFont="1" applyFill="1" applyBorder="1" applyAlignment="1">
      <alignment vertical="center" wrapText="1" shrinkToFit="1"/>
    </xf>
    <xf numFmtId="0" fontId="12" fillId="7" borderId="1" xfId="0" applyFont="1" applyFill="1" applyBorder="1" applyAlignment="1">
      <alignment vertical="center" wrapText="1" shrinkToFit="1"/>
    </xf>
    <xf numFmtId="0" fontId="15" fillId="7" borderId="1" xfId="0" applyFont="1" applyFill="1" applyBorder="1" applyAlignment="1">
      <alignment vertical="center" wrapText="1" shrinkToFit="1"/>
    </xf>
    <xf numFmtId="38" fontId="15" fillId="7" borderId="1" xfId="1" applyFont="1" applyFill="1" applyBorder="1" applyAlignment="1">
      <alignment horizontal="right" vertical="center" wrapText="1"/>
    </xf>
    <xf numFmtId="38" fontId="0" fillId="7" borderId="1" xfId="1" applyFont="1" applyFill="1" applyBorder="1" applyAlignment="1">
      <alignment horizontal="right" vertical="center" wrapText="1"/>
    </xf>
    <xf numFmtId="0" fontId="18" fillId="7" borderId="1" xfId="0" applyFont="1" applyFill="1" applyBorder="1" applyAlignment="1">
      <alignment vertical="center" wrapText="1"/>
    </xf>
    <xf numFmtId="176" fontId="19" fillId="7" borderId="18" xfId="0" applyNumberFormat="1" applyFont="1" applyFill="1" applyBorder="1">
      <alignment vertical="center"/>
    </xf>
    <xf numFmtId="176" fontId="19" fillId="7" borderId="18" xfId="0" applyNumberFormat="1" applyFont="1" applyFill="1" applyBorder="1" applyAlignment="1">
      <alignment vertical="center"/>
    </xf>
    <xf numFmtId="176" fontId="19" fillId="7" borderId="65" xfId="0" applyNumberFormat="1" applyFont="1" applyFill="1" applyBorder="1">
      <alignment vertical="center"/>
    </xf>
    <xf numFmtId="0" fontId="10" fillId="8" borderId="36" xfId="0" applyFont="1" applyFill="1" applyBorder="1" applyAlignment="1">
      <alignment horizontal="left" vertical="center"/>
    </xf>
    <xf numFmtId="0" fontId="10" fillId="8" borderId="8" xfId="0" applyFont="1" applyFill="1" applyBorder="1" applyAlignment="1">
      <alignment horizontal="left" vertical="center"/>
    </xf>
    <xf numFmtId="38" fontId="10" fillId="8" borderId="1" xfId="1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10" fillId="8" borderId="56" xfId="0" applyFont="1" applyFill="1" applyBorder="1" applyAlignment="1">
      <alignment horizontal="center" vertical="center"/>
    </xf>
    <xf numFmtId="0" fontId="10" fillId="8" borderId="36" xfId="0" applyFont="1" applyFill="1" applyBorder="1">
      <alignment vertical="center"/>
    </xf>
    <xf numFmtId="0" fontId="10" fillId="8" borderId="8" xfId="0" applyFont="1" applyFill="1" applyBorder="1">
      <alignment vertical="center"/>
    </xf>
    <xf numFmtId="38" fontId="10" fillId="8" borderId="1" xfId="1" applyFont="1" applyFill="1" applyBorder="1">
      <alignment vertical="center"/>
    </xf>
    <xf numFmtId="0" fontId="0" fillId="8" borderId="1" xfId="0" applyFill="1" applyBorder="1">
      <alignment vertical="center"/>
    </xf>
    <xf numFmtId="0" fontId="0" fillId="8" borderId="8" xfId="0" applyFill="1" applyBorder="1">
      <alignment vertical="center"/>
    </xf>
    <xf numFmtId="0" fontId="0" fillId="8" borderId="56" xfId="0" applyFill="1" applyBorder="1">
      <alignment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/>
    </xf>
    <xf numFmtId="0" fontId="17" fillId="0" borderId="53" xfId="0" applyFont="1" applyFill="1" applyBorder="1" applyAlignment="1">
      <alignment horizontal="left" vertical="center" wrapText="1"/>
    </xf>
    <xf numFmtId="0" fontId="17" fillId="0" borderId="54" xfId="0" applyFont="1" applyFill="1" applyBorder="1" applyAlignment="1">
      <alignment horizontal="left" vertical="center" wrapText="1"/>
    </xf>
    <xf numFmtId="0" fontId="17" fillId="0" borderId="55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2" fillId="0" borderId="0" xfId="0" applyFont="1" applyAlignment="1">
      <alignment horizontal="left" vertical="center" shrinkToFit="1"/>
    </xf>
    <xf numFmtId="38" fontId="19" fillId="7" borderId="19" xfId="1" applyFont="1" applyFill="1" applyBorder="1" applyAlignment="1">
      <alignment vertical="center"/>
    </xf>
    <xf numFmtId="38" fontId="19" fillId="7" borderId="66" xfId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99CCFF"/>
      <color rgb="FF99FFCC"/>
      <color rgb="FFFDFED8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282483</xdr:colOff>
      <xdr:row>19</xdr:row>
      <xdr:rowOff>174716</xdr:rowOff>
    </xdr:from>
    <xdr:to>
      <xdr:col>17</xdr:col>
      <xdr:colOff>123825</xdr:colOff>
      <xdr:row>25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ABF059-A456-4FDF-A304-E1ABF2813A87}"/>
            </a:ext>
          </a:extLst>
        </xdr:cNvPr>
        <xdr:cNvSpPr txBox="1"/>
      </xdr:nvSpPr>
      <xdr:spPr>
        <a:xfrm>
          <a:off x="8654958" y="4651466"/>
          <a:ext cx="3765642" cy="1587409"/>
        </a:xfrm>
        <a:prstGeom prst="wedgeRectCallout">
          <a:avLst>
            <a:gd name="adj1" fmla="val -72891"/>
            <a:gd name="adj2" fmla="val -31695"/>
          </a:avLst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留意点</a:t>
          </a:r>
          <a:br>
            <a:rPr kumimoji="1" lang="en-US" altLang="ja-JP" sz="1100"/>
          </a:br>
          <a:r>
            <a:rPr kumimoji="1" lang="ja-JP" altLang="en-US" sz="1100"/>
            <a:t>①黄色セルは、面積比例を加味して算出するのが望ましい。</a:t>
          </a:r>
          <a:endParaRPr kumimoji="1" lang="en-US" altLang="ja-JP" sz="1100"/>
        </a:p>
        <a:p>
          <a:br>
            <a:rPr kumimoji="1" lang="en-US" altLang="ja-JP" sz="1100"/>
          </a:br>
          <a:r>
            <a:rPr kumimoji="1" lang="ja-JP" altLang="en-US" sz="1100"/>
            <a:t>②金額を増減する場合は、その根拠を変動理由に記入すること。（例：①の場合は、面積比例等）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③減価償却費は明確に算出することが望ましい。</a:t>
          </a:r>
          <a:endParaRPr kumimoji="1" lang="en-US" altLang="ja-JP" sz="1100"/>
        </a:p>
      </xdr:txBody>
    </xdr:sp>
    <xdr:clientData/>
  </xdr:twoCellAnchor>
  <xdr:twoCellAnchor>
    <xdr:from>
      <xdr:col>10</xdr:col>
      <xdr:colOff>492034</xdr:colOff>
      <xdr:row>14</xdr:row>
      <xdr:rowOff>153489</xdr:rowOff>
    </xdr:from>
    <xdr:to>
      <xdr:col>16</xdr:col>
      <xdr:colOff>477882</xdr:colOff>
      <xdr:row>17</xdr:row>
      <xdr:rowOff>21772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A21CA83-C0B6-4F6A-830F-598FC7B6CFA7}"/>
            </a:ext>
          </a:extLst>
        </xdr:cNvPr>
        <xdr:cNvSpPr txBox="1"/>
      </xdr:nvSpPr>
      <xdr:spPr>
        <a:xfrm>
          <a:off x="8241574" y="3277689"/>
          <a:ext cx="3910148" cy="508363"/>
        </a:xfrm>
        <a:prstGeom prst="wedgeRectCallout">
          <a:avLst>
            <a:gd name="adj1" fmla="val -60199"/>
            <a:gd name="adj2" fmla="val -55915"/>
          </a:avLst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雑収入がある場合は、具体的に欄外又は変動理由に記載すること。（例：水田転作補助金等）</a:t>
          </a:r>
        </a:p>
      </xdr:txBody>
    </xdr:sp>
    <xdr:clientData/>
  </xdr:twoCellAnchor>
  <xdr:twoCellAnchor>
    <xdr:from>
      <xdr:col>10</xdr:col>
      <xdr:colOff>305887</xdr:colOff>
      <xdr:row>2</xdr:row>
      <xdr:rowOff>182064</xdr:rowOff>
    </xdr:from>
    <xdr:to>
      <xdr:col>16</xdr:col>
      <xdr:colOff>505912</xdr:colOff>
      <xdr:row>6</xdr:row>
      <xdr:rowOff>161926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D769E91-BDC0-4B64-B2A8-6823B7C1D276}"/>
            </a:ext>
          </a:extLst>
        </xdr:cNvPr>
        <xdr:cNvSpPr txBox="1"/>
      </xdr:nvSpPr>
      <xdr:spPr>
        <a:xfrm>
          <a:off x="8068762" y="744039"/>
          <a:ext cx="4124325" cy="779962"/>
        </a:xfrm>
        <a:prstGeom prst="wedgeRectCallout">
          <a:avLst>
            <a:gd name="adj1" fmla="val -55029"/>
            <a:gd name="adj2" fmla="val 23829"/>
          </a:avLst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付加価値額の拡大率は、要望調査における配分基準表の目標ポイントとなっており、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計画承認申請時にポイントに影響を及ぼす下方修正はできません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ので、慎重に数値を設定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すること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kumimoji="1" lang="ja-JP" altLang="en-US" sz="1100"/>
        </a:p>
      </xdr:txBody>
    </xdr:sp>
    <xdr:clientData/>
  </xdr:twoCellAnchor>
  <xdr:twoCellAnchor>
    <xdr:from>
      <xdr:col>11</xdr:col>
      <xdr:colOff>285750</xdr:colOff>
      <xdr:row>30</xdr:row>
      <xdr:rowOff>38100</xdr:rowOff>
    </xdr:from>
    <xdr:to>
      <xdr:col>17</xdr:col>
      <xdr:colOff>127092</xdr:colOff>
      <xdr:row>33</xdr:row>
      <xdr:rowOff>114300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123BD7-C78E-4204-8F89-9F5B9B3EA988}"/>
            </a:ext>
          </a:extLst>
        </xdr:cNvPr>
        <xdr:cNvSpPr txBox="1"/>
      </xdr:nvSpPr>
      <xdr:spPr>
        <a:xfrm>
          <a:off x="8658225" y="7343775"/>
          <a:ext cx="3765642" cy="819150"/>
        </a:xfrm>
        <a:prstGeom prst="wedgeRectCallout">
          <a:avLst>
            <a:gd name="adj1" fmla="val -72283"/>
            <a:gd name="adj2" fmla="val -65741"/>
          </a:avLst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留意点</a:t>
          </a:r>
          <a:br>
            <a:rPr kumimoji="1" lang="en-US" altLang="ja-JP" sz="1100"/>
          </a:b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１年度目以降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/>
            <a:t>農業共済掛金については、事業により導入等する機械等の掛金分を加味してください。</a:t>
          </a:r>
          <a:endParaRPr kumimoji="1" lang="en-US" altLang="ja-JP" sz="1100"/>
        </a:p>
      </xdr:txBody>
    </xdr:sp>
    <xdr:clientData/>
  </xdr:twoCellAnchor>
  <xdr:oneCellAnchor>
    <xdr:from>
      <xdr:col>8</xdr:col>
      <xdr:colOff>1560195</xdr:colOff>
      <xdr:row>0</xdr:row>
      <xdr:rowOff>104775</xdr:rowOff>
    </xdr:from>
    <xdr:ext cx="954107" cy="51578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656EBCD-2112-4E6B-9091-7A09459E0C3E}"/>
            </a:ext>
          </a:extLst>
        </xdr:cNvPr>
        <xdr:cNvSpPr txBox="1"/>
      </xdr:nvSpPr>
      <xdr:spPr>
        <a:xfrm>
          <a:off x="6684645" y="104775"/>
          <a:ext cx="954107" cy="515782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個人用</a:t>
          </a:r>
        </a:p>
      </xdr:txBody>
    </xdr:sp>
    <xdr:clientData/>
  </xdr:oneCellAnchor>
  <xdr:oneCellAnchor>
    <xdr:from>
      <xdr:col>6</xdr:col>
      <xdr:colOff>415882</xdr:colOff>
      <xdr:row>2</xdr:row>
      <xdr:rowOff>95250</xdr:rowOff>
    </xdr:from>
    <xdr:ext cx="2644570" cy="43114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57B94CC-06F3-46CC-BECC-7807CD3B18F8}"/>
            </a:ext>
          </a:extLst>
        </xdr:cNvPr>
        <xdr:cNvSpPr txBox="1"/>
      </xdr:nvSpPr>
      <xdr:spPr>
        <a:xfrm>
          <a:off x="3749632" y="657225"/>
          <a:ext cx="2644570" cy="431144"/>
        </a:xfrm>
        <a:prstGeom prst="rect">
          <a:avLst/>
        </a:prstGeom>
        <a:solidFill>
          <a:srgbClr val="99CCFF"/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青色のセルを入力してください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314113</xdr:colOff>
      <xdr:row>45</xdr:row>
      <xdr:rowOff>847</xdr:rowOff>
    </xdr:from>
    <xdr:to>
      <xdr:col>16</xdr:col>
      <xdr:colOff>149740</xdr:colOff>
      <xdr:row>47</xdr:row>
      <xdr:rowOff>245535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806CA7F-6124-4F8D-BAEF-13146EA9D20F}"/>
            </a:ext>
          </a:extLst>
        </xdr:cNvPr>
        <xdr:cNvSpPr txBox="1"/>
      </xdr:nvSpPr>
      <xdr:spPr>
        <a:xfrm>
          <a:off x="8856980" y="11498580"/>
          <a:ext cx="3764160" cy="752688"/>
        </a:xfrm>
        <a:prstGeom prst="wedgeRectCallout">
          <a:avLst>
            <a:gd name="adj1" fmla="val -72733"/>
            <a:gd name="adj2" fmla="val -57115"/>
          </a:avLst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留意点</a:t>
          </a:r>
          <a:br>
            <a:rPr kumimoji="1" lang="en-US" altLang="ja-JP" sz="1100"/>
          </a:b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１年度目以降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の保険料</a:t>
          </a:r>
          <a:r>
            <a:rPr kumimoji="1" lang="ja-JP" altLang="en-US" sz="1100"/>
            <a:t>については、事業により導入等する機械等の掛金分を加味してください。</a:t>
          </a:r>
          <a:endParaRPr kumimoji="1" lang="en-US" altLang="ja-JP" sz="1100"/>
        </a:p>
      </xdr:txBody>
    </xdr:sp>
    <xdr:clientData/>
  </xdr:twoCellAnchor>
  <xdr:twoCellAnchor>
    <xdr:from>
      <xdr:col>10</xdr:col>
      <xdr:colOff>364066</xdr:colOff>
      <xdr:row>19</xdr:row>
      <xdr:rowOff>84665</xdr:rowOff>
    </xdr:from>
    <xdr:to>
      <xdr:col>16</xdr:col>
      <xdr:colOff>199693</xdr:colOff>
      <xdr:row>27</xdr:row>
      <xdr:rowOff>33866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00EED42-D318-4E4B-AAEF-E2AE37F77713}"/>
            </a:ext>
          </a:extLst>
        </xdr:cNvPr>
        <xdr:cNvSpPr txBox="1"/>
      </xdr:nvSpPr>
      <xdr:spPr>
        <a:xfrm>
          <a:off x="8906933" y="4893732"/>
          <a:ext cx="3764160" cy="2006601"/>
        </a:xfrm>
        <a:prstGeom prst="wedgeRectCallout">
          <a:avLst>
            <a:gd name="adj1" fmla="val -72891"/>
            <a:gd name="adj2" fmla="val -31695"/>
          </a:avLst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留意点</a:t>
          </a:r>
          <a:br>
            <a:rPr kumimoji="1" lang="en-US" altLang="ja-JP" sz="1100"/>
          </a:br>
          <a:r>
            <a:rPr kumimoji="1" lang="ja-JP" altLang="en-US" sz="1100"/>
            <a:t>①黄色セルは、面積比例を加味して算出するのが望ましい。</a:t>
          </a:r>
          <a:endParaRPr kumimoji="1" lang="en-US" altLang="ja-JP" sz="1100"/>
        </a:p>
        <a:p>
          <a:br>
            <a:rPr kumimoji="1" lang="en-US" altLang="ja-JP" sz="1100"/>
          </a:br>
          <a:r>
            <a:rPr kumimoji="1" lang="ja-JP" altLang="en-US" sz="1100"/>
            <a:t>②金額を増減する場合は、その根拠を変動理由に記入すること。（例：①の場合は、面積比例等）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③減価償却費は明確に算出することが望ましい。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④緑色セルは人件費に含むもの。</a:t>
          </a:r>
        </a:p>
      </xdr:txBody>
    </xdr:sp>
    <xdr:clientData/>
  </xdr:twoCellAnchor>
  <xdr:twoCellAnchor>
    <xdr:from>
      <xdr:col>9</xdr:col>
      <xdr:colOff>582083</xdr:colOff>
      <xdr:row>2</xdr:row>
      <xdr:rowOff>52917</xdr:rowOff>
    </xdr:from>
    <xdr:to>
      <xdr:col>16</xdr:col>
      <xdr:colOff>161290</xdr:colOff>
      <xdr:row>6</xdr:row>
      <xdr:rowOff>52464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FFC0778-17D8-4F8E-9B73-D32D29FD0220}"/>
            </a:ext>
          </a:extLst>
        </xdr:cNvPr>
        <xdr:cNvSpPr txBox="1"/>
      </xdr:nvSpPr>
      <xdr:spPr>
        <a:xfrm>
          <a:off x="8540750" y="624417"/>
          <a:ext cx="4130040" cy="793297"/>
        </a:xfrm>
        <a:prstGeom prst="wedgeRectCallout">
          <a:avLst>
            <a:gd name="adj1" fmla="val -55029"/>
            <a:gd name="adj2" fmla="val 23829"/>
          </a:avLst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付加価値額の拡大率は、要望調査における配分基準表の目標ポイントとなっており、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計画承認申請時にポイントに影響を及ぼす下方修正はできません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ので、慎重に数値を設定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すること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kumimoji="1" lang="ja-JP" altLang="en-US" sz="1100"/>
        </a:p>
      </xdr:txBody>
    </xdr:sp>
    <xdr:clientData/>
  </xdr:twoCellAnchor>
  <xdr:twoCellAnchor>
    <xdr:from>
      <xdr:col>9</xdr:col>
      <xdr:colOff>486833</xdr:colOff>
      <xdr:row>13</xdr:row>
      <xdr:rowOff>21167</xdr:rowOff>
    </xdr:from>
    <xdr:to>
      <xdr:col>15</xdr:col>
      <xdr:colOff>463791</xdr:colOff>
      <xdr:row>14</xdr:row>
      <xdr:rowOff>306433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5FBE63A-7B3B-40A0-8EC4-87B656E1FBB1}"/>
            </a:ext>
          </a:extLst>
        </xdr:cNvPr>
        <xdr:cNvSpPr txBox="1"/>
      </xdr:nvSpPr>
      <xdr:spPr>
        <a:xfrm>
          <a:off x="8445500" y="3175000"/>
          <a:ext cx="3913958" cy="496933"/>
        </a:xfrm>
        <a:prstGeom prst="wedgeRectCallout">
          <a:avLst>
            <a:gd name="adj1" fmla="val -60199"/>
            <a:gd name="adj2" fmla="val -55915"/>
          </a:avLst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雑収入がある場合は、具体的に欄外又は変動理由に記載すること。（例：水田転作補助金等）</a:t>
          </a:r>
        </a:p>
      </xdr:txBody>
    </xdr:sp>
    <xdr:clientData/>
  </xdr:twoCellAnchor>
  <xdr:oneCellAnchor>
    <xdr:from>
      <xdr:col>7</xdr:col>
      <xdr:colOff>1630680</xdr:colOff>
      <xdr:row>0</xdr:row>
      <xdr:rowOff>137583</xdr:rowOff>
    </xdr:from>
    <xdr:ext cx="954107" cy="51578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DCFFA3A-3F60-4131-BB54-68BFD1B919DF}"/>
            </a:ext>
          </a:extLst>
        </xdr:cNvPr>
        <xdr:cNvSpPr txBox="1"/>
      </xdr:nvSpPr>
      <xdr:spPr>
        <a:xfrm>
          <a:off x="6848263" y="137583"/>
          <a:ext cx="954107" cy="515782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法人用</a:t>
          </a:r>
        </a:p>
      </xdr:txBody>
    </xdr:sp>
    <xdr:clientData/>
  </xdr:oneCellAnchor>
  <xdr:oneCellAnchor>
    <xdr:from>
      <xdr:col>5</xdr:col>
      <xdr:colOff>783167</xdr:colOff>
      <xdr:row>2</xdr:row>
      <xdr:rowOff>0</xdr:rowOff>
    </xdr:from>
    <xdr:ext cx="2644570" cy="431144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AA77A97-D8A4-4F76-B3ED-BE30C6315731}"/>
            </a:ext>
          </a:extLst>
        </xdr:cNvPr>
        <xdr:cNvSpPr txBox="1"/>
      </xdr:nvSpPr>
      <xdr:spPr>
        <a:xfrm>
          <a:off x="4053417" y="571500"/>
          <a:ext cx="2644570" cy="431144"/>
        </a:xfrm>
        <a:prstGeom prst="rect">
          <a:avLst/>
        </a:prstGeom>
        <a:solidFill>
          <a:srgbClr val="99CCFF"/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青色のセルを入力してください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323850</xdr:colOff>
      <xdr:row>13</xdr:row>
      <xdr:rowOff>114300</xdr:rowOff>
    </xdr:from>
    <xdr:ext cx="2644570" cy="43114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C56FFE-354E-45BD-B545-3511C3205363}"/>
            </a:ext>
          </a:extLst>
        </xdr:cNvPr>
        <xdr:cNvSpPr txBox="1"/>
      </xdr:nvSpPr>
      <xdr:spPr>
        <a:xfrm>
          <a:off x="6210300" y="4953000"/>
          <a:ext cx="2644570" cy="431144"/>
        </a:xfrm>
        <a:prstGeom prst="rect">
          <a:avLst/>
        </a:prstGeom>
        <a:solidFill>
          <a:srgbClr val="99CCFF"/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青色のセルを入力してください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407670</xdr:colOff>
      <xdr:row>8</xdr:row>
      <xdr:rowOff>175260</xdr:rowOff>
    </xdr:from>
    <xdr:to>
      <xdr:col>12</xdr:col>
      <xdr:colOff>468630</xdr:colOff>
      <xdr:row>10</xdr:row>
      <xdr:rowOff>194310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405945-BF6B-4A43-B177-989ED4DA9D3D}"/>
            </a:ext>
          </a:extLst>
        </xdr:cNvPr>
        <xdr:cNvSpPr txBox="1"/>
      </xdr:nvSpPr>
      <xdr:spPr>
        <a:xfrm>
          <a:off x="6038850" y="2255520"/>
          <a:ext cx="2415540" cy="476250"/>
        </a:xfrm>
        <a:prstGeom prst="wedgeRectCallout">
          <a:avLst>
            <a:gd name="adj1" fmla="val -63110"/>
            <a:gd name="adj2" fmla="val -42980"/>
          </a:avLst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品目数に応じて入力すること。</a:t>
          </a:r>
        </a:p>
      </xdr:txBody>
    </xdr:sp>
    <xdr:clientData/>
  </xdr:twoCellAnchor>
  <xdr:oneCellAnchor>
    <xdr:from>
      <xdr:col>4</xdr:col>
      <xdr:colOff>30480</xdr:colOff>
      <xdr:row>0</xdr:row>
      <xdr:rowOff>53340</xdr:rowOff>
    </xdr:from>
    <xdr:ext cx="2644570" cy="43114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2D36C5-4BBD-4B66-9EC8-AFB06F34A41A}"/>
            </a:ext>
          </a:extLst>
        </xdr:cNvPr>
        <xdr:cNvSpPr txBox="1"/>
      </xdr:nvSpPr>
      <xdr:spPr>
        <a:xfrm>
          <a:off x="2834640" y="53340"/>
          <a:ext cx="2644570" cy="431144"/>
        </a:xfrm>
        <a:prstGeom prst="rect">
          <a:avLst/>
        </a:prstGeom>
        <a:solidFill>
          <a:srgbClr val="99CCFF"/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青色のセルを入力してください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94242</xdr:colOff>
      <xdr:row>0</xdr:row>
      <xdr:rowOff>108697</xdr:rowOff>
    </xdr:from>
    <xdr:to>
      <xdr:col>16</xdr:col>
      <xdr:colOff>298077</xdr:colOff>
      <xdr:row>3</xdr:row>
      <xdr:rowOff>8996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74977B-26CF-12A4-851B-DB670C5ABF78}"/>
            </a:ext>
          </a:extLst>
        </xdr:cNvPr>
        <xdr:cNvSpPr txBox="1"/>
      </xdr:nvSpPr>
      <xdr:spPr>
        <a:xfrm>
          <a:off x="12230213" y="108697"/>
          <a:ext cx="2792393" cy="76315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R6</a:t>
          </a:r>
          <a:r>
            <a:rPr kumimoji="1" lang="ja-JP" altLang="en-US" sz="1600"/>
            <a:t>年は、決算書の減価償却資産一覧から転記すること。</a:t>
          </a:r>
        </a:p>
      </xdr:txBody>
    </xdr:sp>
    <xdr:clientData/>
  </xdr:twoCellAnchor>
  <xdr:twoCellAnchor editAs="oneCell">
    <xdr:from>
      <xdr:col>12</xdr:col>
      <xdr:colOff>302559</xdr:colOff>
      <xdr:row>15</xdr:row>
      <xdr:rowOff>112059</xdr:rowOff>
    </xdr:from>
    <xdr:to>
      <xdr:col>25</xdr:col>
      <xdr:colOff>342032</xdr:colOff>
      <xdr:row>40</xdr:row>
      <xdr:rowOff>49135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1866C25-28DF-46A9-A557-333CF64FC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38530" y="2969559"/>
          <a:ext cx="8074090" cy="4486664"/>
        </a:xfrm>
        <a:prstGeom prst="rect">
          <a:avLst/>
        </a:prstGeom>
      </xdr:spPr>
    </xdr:pic>
    <xdr:clientData/>
  </xdr:twoCellAnchor>
  <xdr:twoCellAnchor>
    <xdr:from>
      <xdr:col>14</xdr:col>
      <xdr:colOff>579121</xdr:colOff>
      <xdr:row>13</xdr:row>
      <xdr:rowOff>142090</xdr:rowOff>
    </xdr:from>
    <xdr:to>
      <xdr:col>17</xdr:col>
      <xdr:colOff>226023</xdr:colOff>
      <xdr:row>16</xdr:row>
      <xdr:rowOff>28127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8BECA57-E8DC-4F4B-81D6-4006532E8393}"/>
            </a:ext>
          </a:extLst>
        </xdr:cNvPr>
        <xdr:cNvSpPr txBox="1"/>
      </xdr:nvSpPr>
      <xdr:spPr>
        <a:xfrm>
          <a:off x="14093415" y="2663414"/>
          <a:ext cx="1462255" cy="390301"/>
        </a:xfrm>
        <a:prstGeom prst="rect">
          <a:avLst/>
        </a:prstGeom>
        <a:solidFill>
          <a:schemeClr val="lt1"/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入力例</a:t>
          </a:r>
        </a:p>
      </xdr:txBody>
    </xdr:sp>
    <xdr:clientData/>
  </xdr:twoCellAnchor>
  <xdr:oneCellAnchor>
    <xdr:from>
      <xdr:col>8</xdr:col>
      <xdr:colOff>394447</xdr:colOff>
      <xdr:row>14</xdr:row>
      <xdr:rowOff>107575</xdr:rowOff>
    </xdr:from>
    <xdr:ext cx="2644570" cy="43114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85407B5-51BE-4856-9D9F-382516525BBE}"/>
            </a:ext>
          </a:extLst>
        </xdr:cNvPr>
        <xdr:cNvSpPr txBox="1"/>
      </xdr:nvSpPr>
      <xdr:spPr>
        <a:xfrm>
          <a:off x="9466729" y="2832846"/>
          <a:ext cx="2644570" cy="431144"/>
        </a:xfrm>
        <a:prstGeom prst="rect">
          <a:avLst/>
        </a:prstGeom>
        <a:solidFill>
          <a:srgbClr val="99CCFF"/>
        </a:solidFill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青色のセルを入力してください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view="pageBreakPreview" zoomScaleNormal="100" zoomScaleSheetLayoutView="100" workbookViewId="0">
      <selection activeCell="I9" sqref="I9"/>
    </sheetView>
  </sheetViews>
  <sheetFormatPr defaultRowHeight="13.2"/>
  <cols>
    <col min="1" max="2" width="2" customWidth="1"/>
    <col min="3" max="3" width="15.77734375" customWidth="1"/>
    <col min="4" max="4" width="2.77734375" style="1" customWidth="1"/>
    <col min="5" max="8" width="13" customWidth="1"/>
    <col min="9" max="9" width="31.109375" customWidth="1"/>
    <col min="10" max="10" width="7.33203125" customWidth="1"/>
    <col min="13" max="13" width="11" customWidth="1"/>
    <col min="14" max="14" width="9.109375" customWidth="1"/>
    <col min="15" max="15" width="10.44140625" customWidth="1"/>
  </cols>
  <sheetData>
    <row r="1" spans="1:11" ht="18.75" customHeight="1">
      <c r="A1" t="s">
        <v>67</v>
      </c>
    </row>
    <row r="2" spans="1:11" ht="25.5" customHeight="1">
      <c r="A2" s="39" t="s">
        <v>68</v>
      </c>
      <c r="B2" s="10"/>
      <c r="C2" s="2"/>
      <c r="D2" s="13"/>
      <c r="J2" s="31"/>
      <c r="K2" s="11"/>
    </row>
    <row r="3" spans="1:11" ht="21" customHeight="1">
      <c r="A3" s="37"/>
      <c r="B3" s="2" t="s">
        <v>66</v>
      </c>
      <c r="C3" s="2"/>
      <c r="D3" s="13"/>
      <c r="J3" s="31"/>
      <c r="K3" s="11"/>
    </row>
    <row r="4" spans="1:11" ht="15" customHeight="1">
      <c r="A4" s="10"/>
      <c r="B4" s="10"/>
      <c r="C4" s="2"/>
      <c r="D4" s="13"/>
    </row>
    <row r="5" spans="1:11" ht="13.5" customHeight="1" thickBot="1"/>
    <row r="6" spans="1:11">
      <c r="A6" s="246"/>
      <c r="B6" s="247"/>
      <c r="C6" s="247"/>
      <c r="D6" s="248"/>
      <c r="E6" s="23" t="s">
        <v>0</v>
      </c>
      <c r="F6" s="23" t="s">
        <v>1</v>
      </c>
      <c r="G6" s="23" t="s">
        <v>2</v>
      </c>
      <c r="H6" s="24" t="s">
        <v>59</v>
      </c>
    </row>
    <row r="7" spans="1:11">
      <c r="A7" s="249"/>
      <c r="B7" s="250"/>
      <c r="C7" s="250"/>
      <c r="D7" s="251"/>
      <c r="E7" s="153" t="s">
        <v>141</v>
      </c>
      <c r="F7" s="4" t="s">
        <v>123</v>
      </c>
      <c r="G7" s="4" t="s">
        <v>136</v>
      </c>
      <c r="H7" s="25" t="s">
        <v>147</v>
      </c>
    </row>
    <row r="8" spans="1:11" ht="25.5" customHeight="1">
      <c r="A8" s="252" t="s">
        <v>86</v>
      </c>
      <c r="B8" s="253"/>
      <c r="C8" s="253"/>
      <c r="D8" s="254"/>
      <c r="E8" s="27">
        <f>(E12-E20+E33)</f>
        <v>0</v>
      </c>
      <c r="F8" s="27" t="e">
        <f t="shared" ref="F8:G8" si="0">(F12-F20+F33)</f>
        <v>#DIV/0!</v>
      </c>
      <c r="G8" s="27" t="e">
        <f t="shared" si="0"/>
        <v>#DIV/0!</v>
      </c>
      <c r="H8" s="28" t="e">
        <f>(H12-H20+H33)</f>
        <v>#DIV/0!</v>
      </c>
      <c r="I8" s="164"/>
    </row>
    <row r="9" spans="1:11" ht="25.5" customHeight="1" thickBot="1">
      <c r="A9" s="255" t="s">
        <v>65</v>
      </c>
      <c r="B9" s="256"/>
      <c r="C9" s="256"/>
      <c r="D9" s="256"/>
      <c r="E9" s="26" t="s">
        <v>64</v>
      </c>
      <c r="F9" s="82" t="e">
        <f>IF($E$7="R5",((F8/$E$8)-1)*3/4,(F8/$E$8)-1)</f>
        <v>#DIV/0!</v>
      </c>
      <c r="G9" s="82" t="e">
        <f>IF($E$7="R5",((G8/$E$8)-1)*3/4,(G8/$E$8)-1)</f>
        <v>#DIV/0!</v>
      </c>
      <c r="H9" s="83" t="e">
        <f>IF($E$7="R5",((H8/$E$8)-1)*3/4,(H8/$E$8)-1)</f>
        <v>#DIV/0!</v>
      </c>
      <c r="I9" s="165"/>
    </row>
    <row r="10" spans="1:11" ht="14.25" customHeight="1">
      <c r="A10" s="5"/>
      <c r="B10" s="5"/>
      <c r="C10" s="5"/>
      <c r="D10" s="14"/>
      <c r="E10" s="5"/>
      <c r="F10" s="196" t="s">
        <v>128</v>
      </c>
      <c r="G10" s="195"/>
      <c r="H10" s="170" t="e">
        <f>H8-E8</f>
        <v>#DIV/0!</v>
      </c>
    </row>
    <row r="11" spans="1:11" ht="14.25" customHeight="1">
      <c r="A11" s="5"/>
      <c r="B11" s="5"/>
      <c r="C11" s="5"/>
      <c r="D11" s="14"/>
      <c r="E11" s="5"/>
      <c r="F11" s="5"/>
      <c r="G11" s="5"/>
      <c r="H11" s="126"/>
    </row>
    <row r="12" spans="1:11" ht="27.75" customHeight="1">
      <c r="A12" s="244" t="s">
        <v>87</v>
      </c>
      <c r="B12" s="245"/>
      <c r="C12" s="245"/>
      <c r="D12" s="257"/>
      <c r="E12" s="29">
        <f>E13+E14+E15-E16+E17</f>
        <v>0</v>
      </c>
      <c r="F12" s="29">
        <f t="shared" ref="F12" si="1">F13+F14+F15-F16+F17</f>
        <v>0</v>
      </c>
      <c r="G12" s="29">
        <f t="shared" ref="G12" si="2">G13+G14+G15-G16+G17</f>
        <v>0</v>
      </c>
      <c r="H12" s="29">
        <f>H13+H14+H15-H16+H17</f>
        <v>0</v>
      </c>
      <c r="I12" s="40" t="s">
        <v>62</v>
      </c>
    </row>
    <row r="13" spans="1:11" ht="18" customHeight="1">
      <c r="A13" s="18"/>
      <c r="B13" s="244" t="s">
        <v>39</v>
      </c>
      <c r="C13" s="245"/>
      <c r="D13" s="17" t="s">
        <v>40</v>
      </c>
      <c r="E13" s="29">
        <f>販売金額根拠!D14</f>
        <v>0</v>
      </c>
      <c r="F13" s="29">
        <f>販売金額根拠!E14</f>
        <v>0</v>
      </c>
      <c r="G13" s="29">
        <f>販売金額根拠!F14</f>
        <v>0</v>
      </c>
      <c r="H13" s="29">
        <f>販売金額根拠!G14</f>
        <v>0</v>
      </c>
      <c r="I13" s="22" t="s">
        <v>63</v>
      </c>
    </row>
    <row r="14" spans="1:11" ht="17.25" customHeight="1">
      <c r="A14" s="21"/>
      <c r="B14" s="244" t="s">
        <v>41</v>
      </c>
      <c r="C14" s="245"/>
      <c r="D14" s="17" t="s">
        <v>43</v>
      </c>
      <c r="E14" s="192"/>
      <c r="F14" s="192"/>
      <c r="G14" s="192"/>
      <c r="H14" s="192"/>
      <c r="I14" s="116"/>
    </row>
    <row r="15" spans="1:11" ht="17.25" customHeight="1">
      <c r="A15" s="21"/>
      <c r="B15" s="244" t="s">
        <v>42</v>
      </c>
      <c r="C15" s="245"/>
      <c r="D15" s="17" t="s">
        <v>44</v>
      </c>
      <c r="E15" s="192"/>
      <c r="F15" s="192"/>
      <c r="G15" s="192"/>
      <c r="H15" s="192"/>
      <c r="I15" s="120"/>
    </row>
    <row r="16" spans="1:11" ht="17.25" customHeight="1">
      <c r="A16" s="21"/>
      <c r="B16" s="261" t="s">
        <v>45</v>
      </c>
      <c r="C16" s="262"/>
      <c r="D16" s="17" t="s">
        <v>47</v>
      </c>
      <c r="E16" s="192"/>
      <c r="F16" s="192"/>
      <c r="G16" s="192"/>
      <c r="H16" s="192"/>
      <c r="I16" s="116"/>
    </row>
    <row r="17" spans="1:17" ht="17.25" customHeight="1">
      <c r="A17" s="19"/>
      <c r="B17" s="263" t="s">
        <v>46</v>
      </c>
      <c r="C17" s="262"/>
      <c r="D17" s="20" t="s">
        <v>48</v>
      </c>
      <c r="E17" s="192"/>
      <c r="F17" s="192"/>
      <c r="G17" s="192"/>
      <c r="H17" s="192"/>
      <c r="I17" s="116"/>
    </row>
    <row r="18" spans="1:17" ht="21" customHeight="1">
      <c r="A18" s="34"/>
      <c r="B18" s="33"/>
      <c r="C18" s="33"/>
      <c r="D18" s="32"/>
      <c r="E18" s="35"/>
      <c r="F18" s="35"/>
      <c r="G18" s="35"/>
      <c r="H18" s="35"/>
      <c r="I18" s="36"/>
    </row>
    <row r="19" spans="1:17" ht="21" customHeight="1">
      <c r="A19" s="34"/>
      <c r="B19" s="33"/>
      <c r="C19" s="33"/>
      <c r="D19" s="32"/>
      <c r="E19" s="35"/>
      <c r="F19" s="35"/>
      <c r="G19" s="35"/>
      <c r="H19" s="35"/>
      <c r="I19" s="36"/>
    </row>
    <row r="20" spans="1:17" ht="27.75" customHeight="1">
      <c r="A20" s="258" t="s">
        <v>88</v>
      </c>
      <c r="B20" s="259"/>
      <c r="C20" s="259"/>
      <c r="D20" s="260"/>
      <c r="E20" s="30">
        <f>SUM(E21:E41)+E42-E43-E44</f>
        <v>0</v>
      </c>
      <c r="F20" s="30" t="e">
        <f>SUM(F21:F42)-F43-F44</f>
        <v>#DIV/0!</v>
      </c>
      <c r="G20" s="30" t="e">
        <f>SUM(G21:G42)-G43-G44</f>
        <v>#DIV/0!</v>
      </c>
      <c r="H20" s="30" t="e">
        <f>SUM(H21:H42)-H43-H44</f>
        <v>#DIV/0!</v>
      </c>
      <c r="I20" s="41" t="s">
        <v>62</v>
      </c>
      <c r="J20" s="31" t="s">
        <v>78</v>
      </c>
    </row>
    <row r="21" spans="1:17" ht="20.100000000000001" customHeight="1">
      <c r="A21" s="7"/>
      <c r="B21" s="241" t="s">
        <v>55</v>
      </c>
      <c r="C21" s="3" t="s">
        <v>17</v>
      </c>
      <c r="D21" s="6" t="s">
        <v>19</v>
      </c>
      <c r="E21" s="192"/>
      <c r="F21" s="192"/>
      <c r="G21" s="192"/>
      <c r="H21" s="192"/>
      <c r="I21" s="120"/>
      <c r="J21" s="117" t="e">
        <f>100*(H21/E21)-100</f>
        <v>#DIV/0!</v>
      </c>
    </row>
    <row r="22" spans="1:17" ht="20.100000000000001" customHeight="1">
      <c r="A22" s="7"/>
      <c r="B22" s="242"/>
      <c r="C22" s="135" t="s">
        <v>18</v>
      </c>
      <c r="D22" s="6" t="s">
        <v>20</v>
      </c>
      <c r="E22" s="192"/>
      <c r="F22" s="29" t="e">
        <f>E22*面積推移!$G$20</f>
        <v>#DIV/0!</v>
      </c>
      <c r="G22" s="29" t="e">
        <f t="shared" ref="G22:H26" si="3">F22</f>
        <v>#DIV/0!</v>
      </c>
      <c r="H22" s="29" t="e">
        <f t="shared" si="3"/>
        <v>#DIV/0!</v>
      </c>
      <c r="I22" s="120"/>
      <c r="J22" s="122" t="e">
        <f t="shared" ref="J22:J44" si="4">100*(H22/E22)-100</f>
        <v>#DIV/0!</v>
      </c>
    </row>
    <row r="23" spans="1:17" ht="20.100000000000001" customHeight="1">
      <c r="A23" s="7"/>
      <c r="B23" s="242"/>
      <c r="C23" s="135" t="s">
        <v>3</v>
      </c>
      <c r="D23" s="6" t="s">
        <v>21</v>
      </c>
      <c r="E23" s="192"/>
      <c r="F23" s="29" t="e">
        <f>E23*面積推移!$G$20</f>
        <v>#DIV/0!</v>
      </c>
      <c r="G23" s="29" t="e">
        <f t="shared" si="3"/>
        <v>#DIV/0!</v>
      </c>
      <c r="H23" s="29" t="e">
        <f t="shared" si="3"/>
        <v>#DIV/0!</v>
      </c>
      <c r="I23" s="120"/>
      <c r="J23" s="122" t="e">
        <f t="shared" si="4"/>
        <v>#DIV/0!</v>
      </c>
    </row>
    <row r="24" spans="1:17" ht="20.100000000000001" customHeight="1">
      <c r="A24" s="7"/>
      <c r="B24" s="242"/>
      <c r="C24" s="135" t="s">
        <v>4</v>
      </c>
      <c r="D24" s="6" t="s">
        <v>22</v>
      </c>
      <c r="E24" s="192"/>
      <c r="F24" s="29" t="e">
        <f>E24*面積推移!$G$20</f>
        <v>#DIV/0!</v>
      </c>
      <c r="G24" s="29" t="e">
        <f t="shared" si="3"/>
        <v>#DIV/0!</v>
      </c>
      <c r="H24" s="29" t="e">
        <f t="shared" si="3"/>
        <v>#DIV/0!</v>
      </c>
      <c r="I24" s="113"/>
      <c r="J24" s="122" t="e">
        <f t="shared" si="4"/>
        <v>#DIV/0!</v>
      </c>
    </row>
    <row r="25" spans="1:17" ht="20.100000000000001" customHeight="1">
      <c r="A25" s="7"/>
      <c r="B25" s="242"/>
      <c r="C25" s="135" t="s">
        <v>5</v>
      </c>
      <c r="D25" s="6" t="s">
        <v>23</v>
      </c>
      <c r="E25" s="192"/>
      <c r="F25" s="29" t="e">
        <f>E25*面積推移!$G$20</f>
        <v>#DIV/0!</v>
      </c>
      <c r="G25" s="29" t="e">
        <f t="shared" si="3"/>
        <v>#DIV/0!</v>
      </c>
      <c r="H25" s="29" t="e">
        <f t="shared" si="3"/>
        <v>#DIV/0!</v>
      </c>
      <c r="I25" s="120"/>
      <c r="J25" s="122" t="e">
        <f>100*(H25/E25)-100</f>
        <v>#DIV/0!</v>
      </c>
    </row>
    <row r="26" spans="1:17" ht="20.100000000000001" customHeight="1">
      <c r="A26" s="7"/>
      <c r="B26" s="242"/>
      <c r="C26" s="135" t="s">
        <v>6</v>
      </c>
      <c r="D26" s="6" t="s">
        <v>24</v>
      </c>
      <c r="E26" s="192"/>
      <c r="F26" s="29" t="e">
        <f>E26*面積推移!$G$20</f>
        <v>#DIV/0!</v>
      </c>
      <c r="G26" s="29" t="e">
        <f t="shared" si="3"/>
        <v>#DIV/0!</v>
      </c>
      <c r="H26" s="29" t="e">
        <f t="shared" si="3"/>
        <v>#DIV/0!</v>
      </c>
      <c r="I26" s="120"/>
      <c r="J26" s="122" t="e">
        <f>100*(H26/E26)-100</f>
        <v>#DIV/0!</v>
      </c>
    </row>
    <row r="27" spans="1:17" ht="20.100000000000001" customHeight="1">
      <c r="A27" s="7"/>
      <c r="B27" s="242"/>
      <c r="C27" s="3" t="s">
        <v>7</v>
      </c>
      <c r="D27" s="6" t="s">
        <v>25</v>
      </c>
      <c r="E27" s="192"/>
      <c r="F27" s="192"/>
      <c r="G27" s="192"/>
      <c r="H27" s="192"/>
      <c r="I27" s="114"/>
      <c r="J27" s="122" t="e">
        <f t="shared" si="4"/>
        <v>#DIV/0!</v>
      </c>
    </row>
    <row r="28" spans="1:17" ht="20.100000000000001" customHeight="1">
      <c r="A28" s="7"/>
      <c r="B28" s="242"/>
      <c r="C28" s="135" t="s">
        <v>8</v>
      </c>
      <c r="D28" s="6" t="s">
        <v>26</v>
      </c>
      <c r="E28" s="192"/>
      <c r="F28" s="29" t="e">
        <f>E28*面積推移!$G$20</f>
        <v>#DIV/0!</v>
      </c>
      <c r="G28" s="29" t="e">
        <f>F28</f>
        <v>#DIV/0!</v>
      </c>
      <c r="H28" s="29" t="e">
        <f>G28</f>
        <v>#DIV/0!</v>
      </c>
      <c r="I28" s="120"/>
      <c r="J28" s="122" t="e">
        <f t="shared" si="4"/>
        <v>#DIV/0!</v>
      </c>
    </row>
    <row r="29" spans="1:17" ht="20.100000000000001" customHeight="1">
      <c r="A29" s="7"/>
      <c r="B29" s="242"/>
      <c r="C29" s="3" t="s">
        <v>9</v>
      </c>
      <c r="D29" s="6" t="s">
        <v>27</v>
      </c>
      <c r="E29" s="192"/>
      <c r="F29" s="192"/>
      <c r="G29" s="192"/>
      <c r="H29" s="192"/>
      <c r="I29" s="113"/>
      <c r="J29" s="122" t="e">
        <f t="shared" si="4"/>
        <v>#DIV/0!</v>
      </c>
    </row>
    <row r="30" spans="1:17" ht="20.100000000000001" customHeight="1">
      <c r="A30" s="7"/>
      <c r="B30" s="242"/>
      <c r="C30" s="113" t="s">
        <v>10</v>
      </c>
      <c r="D30" s="191" t="s">
        <v>28</v>
      </c>
      <c r="E30" s="192"/>
      <c r="F30" s="192"/>
      <c r="G30" s="192"/>
      <c r="H30" s="192"/>
      <c r="I30" s="120" t="s">
        <v>144</v>
      </c>
      <c r="J30" s="122" t="e">
        <f t="shared" si="4"/>
        <v>#DIV/0!</v>
      </c>
    </row>
    <row r="31" spans="1:17" ht="20.100000000000001" customHeight="1">
      <c r="A31" s="7"/>
      <c r="B31" s="242"/>
      <c r="C31" s="3" t="s">
        <v>11</v>
      </c>
      <c r="D31" s="6" t="s">
        <v>29</v>
      </c>
      <c r="E31" s="29">
        <f>'減価償却費 試算表'!E35</f>
        <v>0</v>
      </c>
      <c r="F31" s="29">
        <f>'減価償却費 試算表'!G35</f>
        <v>0</v>
      </c>
      <c r="G31" s="29">
        <f>'減価償却費 試算表'!I35</f>
        <v>0</v>
      </c>
      <c r="H31" s="29">
        <f>'減価償却費 試算表'!K35</f>
        <v>0</v>
      </c>
      <c r="I31" s="118" t="s">
        <v>127</v>
      </c>
      <c r="J31" s="122" t="e">
        <f t="shared" si="4"/>
        <v>#DIV/0!</v>
      </c>
    </row>
    <row r="32" spans="1:17" ht="20.100000000000001" customHeight="1">
      <c r="A32" s="7"/>
      <c r="B32" s="242"/>
      <c r="C32" s="135" t="s">
        <v>38</v>
      </c>
      <c r="D32" s="6" t="s">
        <v>37</v>
      </c>
      <c r="E32" s="192"/>
      <c r="F32" s="29" t="e">
        <f>E32*面積推移!$G$20</f>
        <v>#DIV/0!</v>
      </c>
      <c r="G32" s="29" t="e">
        <f>F32</f>
        <v>#DIV/0!</v>
      </c>
      <c r="H32" s="29" t="e">
        <f>G32</f>
        <v>#DIV/0!</v>
      </c>
      <c r="I32" s="112"/>
      <c r="J32" s="122" t="e">
        <f>100*(H32/E32)-100</f>
        <v>#DIV/0!</v>
      </c>
      <c r="M32" s="119"/>
      <c r="N32" s="119"/>
      <c r="O32" s="119"/>
      <c r="Q32" s="119"/>
    </row>
    <row r="33" spans="1:10" ht="20.100000000000001" customHeight="1">
      <c r="A33" s="7"/>
      <c r="B33" s="242"/>
      <c r="C33" s="84" t="s">
        <v>12</v>
      </c>
      <c r="D33" s="6" t="s">
        <v>30</v>
      </c>
      <c r="E33" s="192"/>
      <c r="F33" s="192"/>
      <c r="G33" s="192"/>
      <c r="H33" s="192"/>
      <c r="I33" s="112"/>
      <c r="J33" s="122" t="e">
        <f t="shared" si="4"/>
        <v>#DIV/0!</v>
      </c>
    </row>
    <row r="34" spans="1:10" ht="20.100000000000001" customHeight="1">
      <c r="A34" s="7"/>
      <c r="B34" s="242"/>
      <c r="C34" s="3" t="s">
        <v>13</v>
      </c>
      <c r="D34" s="6" t="s">
        <v>31</v>
      </c>
      <c r="E34" s="192"/>
      <c r="F34" s="192"/>
      <c r="G34" s="192"/>
      <c r="H34" s="192"/>
      <c r="I34" s="113"/>
      <c r="J34" s="122" t="e">
        <f t="shared" si="4"/>
        <v>#DIV/0!</v>
      </c>
    </row>
    <row r="35" spans="1:10" ht="20.100000000000001" customHeight="1">
      <c r="A35" s="7"/>
      <c r="B35" s="242"/>
      <c r="C35" s="113" t="s">
        <v>14</v>
      </c>
      <c r="D35" s="191" t="s">
        <v>32</v>
      </c>
      <c r="E35" s="192"/>
      <c r="F35" s="192"/>
      <c r="G35" s="192"/>
      <c r="H35" s="192"/>
      <c r="I35" s="120" t="s">
        <v>145</v>
      </c>
      <c r="J35" s="122" t="e">
        <f t="shared" si="4"/>
        <v>#DIV/0!</v>
      </c>
    </row>
    <row r="36" spans="1:10" ht="20.100000000000001" customHeight="1">
      <c r="A36" s="7"/>
      <c r="B36" s="242"/>
      <c r="C36" s="3" t="s">
        <v>15</v>
      </c>
      <c r="D36" s="6" t="s">
        <v>33</v>
      </c>
      <c r="E36" s="192"/>
      <c r="F36" s="192"/>
      <c r="G36" s="192"/>
      <c r="H36" s="192"/>
      <c r="I36" s="113"/>
      <c r="J36" s="122" t="e">
        <f t="shared" si="4"/>
        <v>#DIV/0!</v>
      </c>
    </row>
    <row r="37" spans="1:10" ht="20.100000000000001" customHeight="1">
      <c r="A37" s="7"/>
      <c r="B37" s="242"/>
      <c r="C37" s="3" t="s">
        <v>139</v>
      </c>
      <c r="D37" s="6" t="s">
        <v>81</v>
      </c>
      <c r="E37" s="192"/>
      <c r="F37" s="192"/>
      <c r="G37" s="192"/>
      <c r="H37" s="192"/>
      <c r="I37" s="113"/>
      <c r="J37" s="122" t="e">
        <f t="shared" si="4"/>
        <v>#DIV/0!</v>
      </c>
    </row>
    <row r="38" spans="1:10" ht="20.100000000000001" customHeight="1">
      <c r="A38" s="7"/>
      <c r="B38" s="242"/>
      <c r="C38" s="3" t="s">
        <v>114</v>
      </c>
      <c r="D38" s="6" t="s">
        <v>82</v>
      </c>
      <c r="E38" s="192"/>
      <c r="F38" s="192"/>
      <c r="G38" s="192"/>
      <c r="H38" s="192"/>
      <c r="I38" s="113"/>
      <c r="J38" s="122" t="e">
        <f t="shared" si="4"/>
        <v>#DIV/0!</v>
      </c>
    </row>
    <row r="39" spans="1:10" ht="20.100000000000001" customHeight="1">
      <c r="A39" s="7"/>
      <c r="B39" s="242"/>
      <c r="C39" s="3" t="s">
        <v>138</v>
      </c>
      <c r="D39" s="1" t="s">
        <v>140</v>
      </c>
      <c r="E39" s="192"/>
      <c r="F39" s="192"/>
      <c r="G39" s="192"/>
      <c r="H39" s="192"/>
      <c r="I39" s="113"/>
      <c r="J39" s="122" t="e">
        <f t="shared" si="4"/>
        <v>#DIV/0!</v>
      </c>
    </row>
    <row r="40" spans="1:10" ht="20.100000000000001" customHeight="1">
      <c r="A40" s="7"/>
      <c r="B40" s="242"/>
      <c r="C40" s="3" t="s">
        <v>137</v>
      </c>
      <c r="D40" s="6" t="s">
        <v>83</v>
      </c>
      <c r="E40" s="192"/>
      <c r="F40" s="192"/>
      <c r="G40" s="192"/>
      <c r="H40" s="192"/>
      <c r="I40" s="113"/>
      <c r="J40" s="122" t="e">
        <f t="shared" si="4"/>
        <v>#DIV/0!</v>
      </c>
    </row>
    <row r="41" spans="1:10" ht="20.100000000000001" customHeight="1">
      <c r="A41" s="7"/>
      <c r="B41" s="242"/>
      <c r="C41" s="3" t="s">
        <v>16</v>
      </c>
      <c r="D41" s="6" t="s">
        <v>34</v>
      </c>
      <c r="E41" s="192"/>
      <c r="F41" s="192"/>
      <c r="G41" s="192"/>
      <c r="H41" s="192"/>
      <c r="I41" s="115"/>
      <c r="J41" s="122" t="e">
        <f t="shared" si="4"/>
        <v>#DIV/0!</v>
      </c>
    </row>
    <row r="42" spans="1:10" ht="20.100000000000001" customHeight="1">
      <c r="A42" s="7"/>
      <c r="B42" s="242"/>
      <c r="C42" s="16" t="s">
        <v>49</v>
      </c>
      <c r="D42" s="6" t="s">
        <v>51</v>
      </c>
      <c r="E42" s="192"/>
      <c r="F42" s="192"/>
      <c r="G42" s="192"/>
      <c r="H42" s="192"/>
      <c r="I42" s="113"/>
      <c r="J42" s="123" t="e">
        <f t="shared" si="4"/>
        <v>#DIV/0!</v>
      </c>
    </row>
    <row r="43" spans="1:10" ht="20.100000000000001" customHeight="1">
      <c r="A43" s="7"/>
      <c r="B43" s="243"/>
      <c r="C43" s="16" t="s">
        <v>50</v>
      </c>
      <c r="D43" s="6" t="s">
        <v>52</v>
      </c>
      <c r="E43" s="192"/>
      <c r="F43" s="192"/>
      <c r="G43" s="192"/>
      <c r="H43" s="192"/>
      <c r="I43" s="113"/>
      <c r="J43" s="123" t="e">
        <f t="shared" si="4"/>
        <v>#DIV/0!</v>
      </c>
    </row>
    <row r="44" spans="1:10">
      <c r="A44" s="8"/>
      <c r="B44" s="239" t="s">
        <v>53</v>
      </c>
      <c r="C44" s="240"/>
      <c r="D44" s="6" t="s">
        <v>54</v>
      </c>
      <c r="E44" s="192"/>
      <c r="F44" s="192"/>
      <c r="G44" s="192"/>
      <c r="H44" s="192"/>
      <c r="I44" s="113"/>
      <c r="J44" s="123" t="e">
        <f t="shared" si="4"/>
        <v>#DIV/0!</v>
      </c>
    </row>
  </sheetData>
  <mergeCells count="12">
    <mergeCell ref="B44:C44"/>
    <mergeCell ref="B21:B43"/>
    <mergeCell ref="B13:C13"/>
    <mergeCell ref="A6:D7"/>
    <mergeCell ref="A8:D8"/>
    <mergeCell ref="A9:D9"/>
    <mergeCell ref="A12:D12"/>
    <mergeCell ref="A20:D20"/>
    <mergeCell ref="B14:C14"/>
    <mergeCell ref="B15:C15"/>
    <mergeCell ref="B16:C16"/>
    <mergeCell ref="B17:C17"/>
  </mergeCells>
  <phoneticPr fontId="1"/>
  <dataValidations count="1">
    <dataValidation type="list" allowBlank="1" showInputMessage="1" showErrorMessage="1" sqref="E7" xr:uid="{3F4D05D2-9DEC-46EE-874F-BF83829C656C}">
      <formula1>"R5,R6"</formula1>
    </dataValidation>
  </dataValidations>
  <printOptions horizontalCentered="1"/>
  <pageMargins left="0" right="0" top="0.74803149606299213" bottom="0.74803149606299213" header="0.31496062992125984" footer="0.31496062992125984"/>
  <pageSetup paperSize="9" scale="74" orientation="portrait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88A03-4286-4869-82D8-C38EF9BA7944}">
  <dimension ref="A1:K72"/>
  <sheetViews>
    <sheetView view="pageBreakPreview" zoomScale="90" zoomScaleNormal="100" zoomScaleSheetLayoutView="90" workbookViewId="0">
      <selection activeCell="H11" sqref="H11"/>
    </sheetView>
  </sheetViews>
  <sheetFormatPr defaultRowHeight="13.2"/>
  <cols>
    <col min="1" max="1" width="2" customWidth="1"/>
    <col min="2" max="2" width="3.44140625" customWidth="1"/>
    <col min="3" max="3" width="15.77734375" customWidth="1"/>
    <col min="4" max="5" width="13" customWidth="1"/>
    <col min="6" max="6" width="14.88671875" customWidth="1"/>
    <col min="7" max="7" width="13.6640625" customWidth="1"/>
    <col min="8" max="8" width="31.109375" customWidth="1"/>
    <col min="9" max="9" width="8.77734375" customWidth="1"/>
    <col min="12" max="12" width="11" customWidth="1"/>
    <col min="13" max="13" width="9.109375" customWidth="1"/>
    <col min="14" max="14" width="10.44140625" customWidth="1"/>
  </cols>
  <sheetData>
    <row r="1" spans="1:10" ht="18.75" customHeight="1">
      <c r="A1" t="s">
        <v>67</v>
      </c>
    </row>
    <row r="2" spans="1:10" ht="25.5" customHeight="1">
      <c r="A2" s="39" t="s">
        <v>68</v>
      </c>
      <c r="B2" s="10"/>
      <c r="C2" s="2"/>
      <c r="J2" s="141"/>
    </row>
    <row r="3" spans="1:10" ht="21" customHeight="1">
      <c r="A3" s="37"/>
      <c r="B3" s="2" t="s">
        <v>66</v>
      </c>
      <c r="C3" s="2"/>
      <c r="J3" s="141"/>
    </row>
    <row r="4" spans="1:10" ht="15" customHeight="1">
      <c r="A4" s="10"/>
      <c r="B4" s="10"/>
      <c r="C4" s="2"/>
    </row>
    <row r="5" spans="1:10" ht="13.5" customHeight="1" thickBot="1"/>
    <row r="6" spans="1:10">
      <c r="A6" s="246"/>
      <c r="B6" s="247"/>
      <c r="C6" s="247"/>
      <c r="D6" s="23" t="s">
        <v>0</v>
      </c>
      <c r="E6" s="23" t="s">
        <v>1</v>
      </c>
      <c r="F6" s="23" t="s">
        <v>2</v>
      </c>
      <c r="G6" s="24" t="s">
        <v>59</v>
      </c>
    </row>
    <row r="7" spans="1:10">
      <c r="A7" s="249"/>
      <c r="B7" s="250"/>
      <c r="C7" s="250"/>
      <c r="D7" s="4" t="s">
        <v>141</v>
      </c>
      <c r="E7" s="4" t="s">
        <v>123</v>
      </c>
      <c r="F7" s="4" t="s">
        <v>136</v>
      </c>
      <c r="G7" s="25" t="s">
        <v>147</v>
      </c>
    </row>
    <row r="8" spans="1:10" ht="25.5" customHeight="1">
      <c r="A8" s="252" t="s">
        <v>86</v>
      </c>
      <c r="B8" s="253"/>
      <c r="C8" s="253"/>
      <c r="D8" s="182">
        <f>D12-D17+D24+D25+D26+D38+D48</f>
        <v>0</v>
      </c>
      <c r="E8" s="27">
        <f t="shared" ref="E8:F8" si="0">E12-E17+E24+E25+E26+E38+E48</f>
        <v>0</v>
      </c>
      <c r="F8" s="27">
        <f t="shared" si="0"/>
        <v>0</v>
      </c>
      <c r="G8" s="28">
        <f>G12-G17+G24+G25+G26+G38+G48</f>
        <v>0</v>
      </c>
      <c r="H8" s="31"/>
    </row>
    <row r="9" spans="1:10" ht="25.5" customHeight="1" thickBot="1">
      <c r="A9" s="255" t="s">
        <v>65</v>
      </c>
      <c r="B9" s="256"/>
      <c r="C9" s="256"/>
      <c r="D9" s="26" t="s">
        <v>64</v>
      </c>
      <c r="E9" s="82" t="e">
        <f>IF($D$7="R5",((E8/$D$8)-1)*3/4,(E8/$D$8)-1)</f>
        <v>#DIV/0!</v>
      </c>
      <c r="F9" s="82" t="e">
        <f>IF($D$7="R5",((F8/$D$8)-1)*3/4,(F8/$D$8)-1)</f>
        <v>#DIV/0!</v>
      </c>
      <c r="G9" s="83" t="e">
        <f>IF($D$7="R5",((G8/$D$8)-1)*3/4,(G8/$D$8)-1)</f>
        <v>#DIV/0!</v>
      </c>
      <c r="H9" s="142"/>
    </row>
    <row r="10" spans="1:10" ht="16.2" customHeight="1">
      <c r="A10" s="166"/>
      <c r="B10" s="166"/>
      <c r="C10" s="166"/>
      <c r="D10" s="14"/>
      <c r="E10" s="168" t="s">
        <v>129</v>
      </c>
      <c r="F10" s="167"/>
      <c r="G10" s="169">
        <f>G8-D8</f>
        <v>0</v>
      </c>
      <c r="H10" s="142"/>
    </row>
    <row r="11" spans="1:10" ht="14.25" customHeight="1">
      <c r="A11" s="143"/>
      <c r="B11" s="143"/>
      <c r="C11" s="143"/>
      <c r="D11" s="143"/>
      <c r="E11" s="143"/>
      <c r="F11" s="143"/>
      <c r="G11" s="144"/>
    </row>
    <row r="12" spans="1:10" ht="27.75" customHeight="1">
      <c r="A12" s="244" t="s">
        <v>87</v>
      </c>
      <c r="B12" s="245"/>
      <c r="C12" s="245"/>
      <c r="D12" s="30">
        <f>D13+D14</f>
        <v>0</v>
      </c>
      <c r="E12" s="30">
        <f t="shared" ref="E12:F12" si="1">E13+E14</f>
        <v>0</v>
      </c>
      <c r="F12" s="30">
        <f t="shared" si="1"/>
        <v>0</v>
      </c>
      <c r="G12" s="30">
        <f>G13+G14</f>
        <v>0</v>
      </c>
      <c r="H12" s="145" t="s">
        <v>62</v>
      </c>
    </row>
    <row r="13" spans="1:10" ht="18" customHeight="1">
      <c r="A13" s="18"/>
      <c r="B13" s="244" t="s">
        <v>90</v>
      </c>
      <c r="C13" s="245"/>
      <c r="D13" s="30">
        <f>販売金額根拠!D14</f>
        <v>0</v>
      </c>
      <c r="E13" s="30">
        <f>販売金額根拠!E14</f>
        <v>0</v>
      </c>
      <c r="F13" s="30">
        <f>販売金額根拠!F14</f>
        <v>0</v>
      </c>
      <c r="G13" s="30">
        <f>販売金額根拠!G14</f>
        <v>0</v>
      </c>
      <c r="H13" s="22" t="s">
        <v>63</v>
      </c>
    </row>
    <row r="14" spans="1:10" ht="17.25" customHeight="1">
      <c r="A14" s="140"/>
      <c r="B14" s="264" t="s">
        <v>42</v>
      </c>
      <c r="C14" s="245"/>
      <c r="D14" s="192"/>
      <c r="E14" s="192"/>
      <c r="F14" s="192"/>
      <c r="G14" s="192"/>
      <c r="H14" s="146"/>
    </row>
    <row r="15" spans="1:10" ht="24" customHeight="1">
      <c r="A15" s="1"/>
      <c r="B15" s="147"/>
      <c r="C15" s="147"/>
      <c r="D15" s="148"/>
      <c r="E15" s="148"/>
      <c r="F15" s="148"/>
      <c r="G15" s="148"/>
    </row>
    <row r="16" spans="1:10" ht="24" customHeight="1">
      <c r="A16" s="1"/>
      <c r="B16" s="147"/>
      <c r="C16" s="147"/>
      <c r="D16" s="148"/>
      <c r="E16" s="148"/>
      <c r="F16" s="148"/>
      <c r="G16" s="148"/>
    </row>
    <row r="17" spans="1:9" ht="27.75" customHeight="1">
      <c r="A17" s="258" t="s">
        <v>88</v>
      </c>
      <c r="B17" s="259"/>
      <c r="C17" s="259"/>
      <c r="D17" s="30">
        <f>SUM(D18:D53)-D23-D37</f>
        <v>0</v>
      </c>
      <c r="E17" s="30">
        <f t="shared" ref="E17:G17" si="2">SUM(E18:E53)-E23-E37</f>
        <v>0</v>
      </c>
      <c r="F17" s="30">
        <f t="shared" si="2"/>
        <v>0</v>
      </c>
      <c r="G17" s="30">
        <f t="shared" si="2"/>
        <v>0</v>
      </c>
      <c r="H17" s="41" t="s">
        <v>62</v>
      </c>
      <c r="I17" s="1" t="s">
        <v>78</v>
      </c>
    </row>
    <row r="18" spans="1:9" ht="20.100000000000001" customHeight="1">
      <c r="A18" s="7"/>
      <c r="B18" s="241" t="s">
        <v>91</v>
      </c>
      <c r="C18" s="3" t="s">
        <v>92</v>
      </c>
      <c r="D18" s="216"/>
      <c r="E18" s="192"/>
      <c r="F18" s="192"/>
      <c r="G18" s="192"/>
      <c r="H18" s="217"/>
      <c r="I18" s="123" t="e">
        <f t="shared" ref="I18:I53" si="3">100*(G18/D18)-100</f>
        <v>#DIV/0!</v>
      </c>
    </row>
    <row r="19" spans="1:9" ht="20.100000000000001" customHeight="1">
      <c r="A19" s="7"/>
      <c r="B19" s="242"/>
      <c r="C19" s="3" t="s">
        <v>93</v>
      </c>
      <c r="D19" s="216"/>
      <c r="E19" s="192"/>
      <c r="F19" s="192"/>
      <c r="G19" s="192"/>
      <c r="H19" s="217"/>
      <c r="I19" s="123" t="e">
        <f t="shared" si="3"/>
        <v>#DIV/0!</v>
      </c>
    </row>
    <row r="20" spans="1:9" ht="21.6" customHeight="1">
      <c r="A20" s="7"/>
      <c r="B20" s="242"/>
      <c r="C20" s="135" t="s">
        <v>94</v>
      </c>
      <c r="D20" s="216"/>
      <c r="E20" s="192"/>
      <c r="F20" s="192"/>
      <c r="G20" s="192"/>
      <c r="H20" s="218"/>
      <c r="I20" s="123" t="e">
        <f t="shared" si="3"/>
        <v>#DIV/0!</v>
      </c>
    </row>
    <row r="21" spans="1:9" ht="20.100000000000001" customHeight="1">
      <c r="A21" s="7"/>
      <c r="B21" s="242"/>
      <c r="C21" s="135" t="s">
        <v>95</v>
      </c>
      <c r="D21" s="216"/>
      <c r="E21" s="192"/>
      <c r="F21" s="192"/>
      <c r="G21" s="192"/>
      <c r="H21" s="217"/>
      <c r="I21" s="123" t="e">
        <f t="shared" si="3"/>
        <v>#DIV/0!</v>
      </c>
    </row>
    <row r="22" spans="1:9" ht="20.399999999999999" customHeight="1">
      <c r="A22" s="7"/>
      <c r="B22" s="242"/>
      <c r="C22" s="150" t="s">
        <v>96</v>
      </c>
      <c r="D22" s="216"/>
      <c r="E22" s="192"/>
      <c r="F22" s="192"/>
      <c r="G22" s="192"/>
      <c r="H22" s="219"/>
      <c r="I22" s="123" t="e">
        <f t="shared" si="3"/>
        <v>#DIV/0!</v>
      </c>
    </row>
    <row r="23" spans="1:9" ht="20.100000000000001" customHeight="1">
      <c r="A23" s="7"/>
      <c r="B23" s="242"/>
      <c r="C23" s="3" t="s">
        <v>97</v>
      </c>
      <c r="D23" s="216"/>
      <c r="E23" s="192"/>
      <c r="F23" s="192"/>
      <c r="G23" s="192"/>
      <c r="H23" s="217"/>
      <c r="I23" s="123" t="e">
        <f t="shared" si="3"/>
        <v>#DIV/0!</v>
      </c>
    </row>
    <row r="24" spans="1:9" ht="20.100000000000001" customHeight="1">
      <c r="A24" s="7"/>
      <c r="B24" s="242"/>
      <c r="C24" s="151" t="s">
        <v>98</v>
      </c>
      <c r="D24" s="216"/>
      <c r="E24" s="192"/>
      <c r="F24" s="192"/>
      <c r="G24" s="192"/>
      <c r="H24" s="217"/>
      <c r="I24" s="123" t="e">
        <f t="shared" si="3"/>
        <v>#DIV/0!</v>
      </c>
    </row>
    <row r="25" spans="1:9" ht="20.100000000000001" customHeight="1">
      <c r="A25" s="7"/>
      <c r="B25" s="242"/>
      <c r="C25" s="151" t="s">
        <v>99</v>
      </c>
      <c r="D25" s="216"/>
      <c r="E25" s="192"/>
      <c r="F25" s="192"/>
      <c r="G25" s="192"/>
      <c r="H25" s="217"/>
      <c r="I25" s="123" t="e">
        <f t="shared" si="3"/>
        <v>#DIV/0!</v>
      </c>
    </row>
    <row r="26" spans="1:9" ht="20.100000000000001" customHeight="1">
      <c r="A26" s="7"/>
      <c r="B26" s="242"/>
      <c r="C26" s="151" t="s">
        <v>100</v>
      </c>
      <c r="D26" s="216"/>
      <c r="E26" s="192"/>
      <c r="F26" s="192"/>
      <c r="G26" s="192"/>
      <c r="H26" s="217"/>
      <c r="I26" s="123" t="e">
        <f t="shared" si="3"/>
        <v>#DIV/0!</v>
      </c>
    </row>
    <row r="27" spans="1:9" ht="20.100000000000001" customHeight="1">
      <c r="A27" s="7"/>
      <c r="B27" s="242"/>
      <c r="C27" s="3" t="s">
        <v>101</v>
      </c>
      <c r="D27" s="216"/>
      <c r="E27" s="192"/>
      <c r="F27" s="192"/>
      <c r="G27" s="192"/>
      <c r="H27" s="217"/>
      <c r="I27" s="123" t="e">
        <f t="shared" si="3"/>
        <v>#DIV/0!</v>
      </c>
    </row>
    <row r="28" spans="1:9" ht="20.100000000000001" customHeight="1">
      <c r="A28" s="7"/>
      <c r="B28" s="242"/>
      <c r="C28" s="135" t="s">
        <v>102</v>
      </c>
      <c r="D28" s="216"/>
      <c r="E28" s="192"/>
      <c r="F28" s="192"/>
      <c r="G28" s="192"/>
      <c r="H28" s="217"/>
      <c r="I28" s="123" t="e">
        <f t="shared" si="3"/>
        <v>#DIV/0!</v>
      </c>
    </row>
    <row r="29" spans="1:9" ht="19.8" customHeight="1">
      <c r="A29" s="7"/>
      <c r="B29" s="242"/>
      <c r="C29" s="135" t="s">
        <v>103</v>
      </c>
      <c r="D29" s="216"/>
      <c r="E29" s="192"/>
      <c r="F29" s="192"/>
      <c r="G29" s="192"/>
      <c r="H29" s="220"/>
      <c r="I29" s="123" t="e">
        <f t="shared" si="3"/>
        <v>#DIV/0!</v>
      </c>
    </row>
    <row r="30" spans="1:9" ht="24.6" customHeight="1">
      <c r="A30" s="7"/>
      <c r="B30" s="242"/>
      <c r="C30" s="135" t="s">
        <v>104</v>
      </c>
      <c r="D30" s="216"/>
      <c r="E30" s="192"/>
      <c r="F30" s="192"/>
      <c r="G30" s="192"/>
      <c r="H30" s="219"/>
      <c r="I30" s="123" t="e">
        <f t="shared" si="3"/>
        <v>#DIV/0!</v>
      </c>
    </row>
    <row r="31" spans="1:9" ht="20.100000000000001" customHeight="1">
      <c r="A31" s="7"/>
      <c r="B31" s="242"/>
      <c r="C31" s="3" t="s">
        <v>105</v>
      </c>
      <c r="D31" s="216"/>
      <c r="E31" s="192"/>
      <c r="F31" s="192"/>
      <c r="G31" s="192"/>
      <c r="H31" s="217"/>
      <c r="I31" s="123" t="e">
        <f t="shared" si="3"/>
        <v>#DIV/0!</v>
      </c>
    </row>
    <row r="32" spans="1:9" ht="20.100000000000001" customHeight="1">
      <c r="A32" s="7"/>
      <c r="B32" s="242"/>
      <c r="C32" s="3" t="s">
        <v>106</v>
      </c>
      <c r="D32" s="216"/>
      <c r="E32" s="192"/>
      <c r="F32" s="192"/>
      <c r="G32" s="192"/>
      <c r="H32" s="217"/>
      <c r="I32" s="123" t="e">
        <f t="shared" si="3"/>
        <v>#DIV/0!</v>
      </c>
    </row>
    <row r="33" spans="1:11" ht="20.100000000000001" customHeight="1">
      <c r="A33" s="7"/>
      <c r="B33" s="242"/>
      <c r="C33" s="3" t="s">
        <v>107</v>
      </c>
      <c r="D33" s="216"/>
      <c r="E33" s="192"/>
      <c r="F33" s="192"/>
      <c r="G33" s="192"/>
      <c r="H33" s="217"/>
      <c r="I33" s="123" t="e">
        <f t="shared" si="3"/>
        <v>#DIV/0!</v>
      </c>
    </row>
    <row r="34" spans="1:11" ht="20.100000000000001" customHeight="1">
      <c r="A34" s="7"/>
      <c r="B34" s="242"/>
      <c r="C34" s="3" t="s">
        <v>4</v>
      </c>
      <c r="D34" s="221"/>
      <c r="E34" s="222"/>
      <c r="F34" s="222"/>
      <c r="G34" s="222"/>
      <c r="H34" s="217"/>
      <c r="I34" s="123" t="e">
        <f t="shared" si="3"/>
        <v>#DIV/0!</v>
      </c>
    </row>
    <row r="35" spans="1:11" ht="20.100000000000001" customHeight="1">
      <c r="A35" s="7"/>
      <c r="B35" s="242"/>
      <c r="C35" s="3" t="s">
        <v>108</v>
      </c>
      <c r="D35" s="221"/>
      <c r="E35" s="222"/>
      <c r="F35" s="222"/>
      <c r="G35" s="222"/>
      <c r="H35" s="217"/>
      <c r="I35" s="123" t="e">
        <f t="shared" si="3"/>
        <v>#DIV/0!</v>
      </c>
    </row>
    <row r="36" spans="1:11" ht="20.100000000000001" customHeight="1">
      <c r="A36" s="7"/>
      <c r="B36" s="242"/>
      <c r="C36" s="3" t="s">
        <v>16</v>
      </c>
      <c r="D36" s="221"/>
      <c r="E36" s="222"/>
      <c r="F36" s="222"/>
      <c r="G36" s="222"/>
      <c r="H36" s="217"/>
      <c r="I36" s="123" t="e">
        <f t="shared" si="3"/>
        <v>#DIV/0!</v>
      </c>
      <c r="K36" s="152"/>
    </row>
    <row r="37" spans="1:11" ht="20.100000000000001" customHeight="1">
      <c r="A37" s="7"/>
      <c r="B37" s="243"/>
      <c r="C37" s="3" t="s">
        <v>109</v>
      </c>
      <c r="D37" s="216"/>
      <c r="E37" s="192"/>
      <c r="F37" s="192"/>
      <c r="G37" s="192"/>
      <c r="H37" s="217"/>
      <c r="I37" s="123" t="e">
        <f t="shared" si="3"/>
        <v>#DIV/0!</v>
      </c>
    </row>
    <row r="38" spans="1:11" ht="20.100000000000001" customHeight="1">
      <c r="A38" s="7"/>
      <c r="B38" s="241" t="s">
        <v>110</v>
      </c>
      <c r="C38" s="151" t="s">
        <v>111</v>
      </c>
      <c r="D38" s="216"/>
      <c r="E38" s="192"/>
      <c r="F38" s="192"/>
      <c r="G38" s="192"/>
      <c r="H38" s="217"/>
      <c r="I38" s="123" t="e">
        <f t="shared" si="3"/>
        <v>#DIV/0!</v>
      </c>
      <c r="K38" s="152"/>
    </row>
    <row r="39" spans="1:11" ht="20.100000000000001" customHeight="1">
      <c r="A39" s="7"/>
      <c r="B39" s="242"/>
      <c r="C39" s="149" t="s">
        <v>112</v>
      </c>
      <c r="D39" s="216"/>
      <c r="E39" s="192"/>
      <c r="F39" s="192"/>
      <c r="G39" s="192"/>
      <c r="H39" s="217"/>
      <c r="I39" s="123" t="e">
        <f t="shared" si="3"/>
        <v>#DIV/0!</v>
      </c>
      <c r="K39" s="152"/>
    </row>
    <row r="40" spans="1:11" ht="20.100000000000001" customHeight="1">
      <c r="A40" s="7"/>
      <c r="B40" s="242"/>
      <c r="C40" s="149" t="s">
        <v>113</v>
      </c>
      <c r="D40" s="216"/>
      <c r="E40" s="192"/>
      <c r="F40" s="192"/>
      <c r="G40" s="192"/>
      <c r="H40" s="217"/>
      <c r="I40" s="123" t="e">
        <f t="shared" si="3"/>
        <v>#DIV/0!</v>
      </c>
      <c r="K40" s="152"/>
    </row>
    <row r="41" spans="1:11" ht="20.100000000000001" customHeight="1">
      <c r="A41" s="7"/>
      <c r="B41" s="242"/>
      <c r="C41" s="149" t="s">
        <v>114</v>
      </c>
      <c r="D41" s="216"/>
      <c r="E41" s="192"/>
      <c r="F41" s="192"/>
      <c r="G41" s="192"/>
      <c r="H41" s="217"/>
      <c r="I41" s="123" t="e">
        <f t="shared" si="3"/>
        <v>#DIV/0!</v>
      </c>
      <c r="K41" s="152"/>
    </row>
    <row r="42" spans="1:11" ht="20.100000000000001" customHeight="1">
      <c r="A42" s="7"/>
      <c r="B42" s="242"/>
      <c r="C42" s="149" t="s">
        <v>115</v>
      </c>
      <c r="D42" s="216"/>
      <c r="E42" s="192"/>
      <c r="F42" s="192"/>
      <c r="G42" s="192"/>
      <c r="H42" s="217"/>
      <c r="I42" s="123" t="e">
        <f t="shared" si="3"/>
        <v>#DIV/0!</v>
      </c>
      <c r="K42" s="152"/>
    </row>
    <row r="43" spans="1:11" ht="20.100000000000001" customHeight="1">
      <c r="A43" s="7"/>
      <c r="B43" s="242"/>
      <c r="C43" s="149" t="s">
        <v>107</v>
      </c>
      <c r="D43" s="216"/>
      <c r="E43" s="192"/>
      <c r="F43" s="192"/>
      <c r="G43" s="192"/>
      <c r="H43" s="217"/>
      <c r="I43" s="123" t="e">
        <f t="shared" si="3"/>
        <v>#DIV/0!</v>
      </c>
      <c r="K43" s="152"/>
    </row>
    <row r="44" spans="1:11" ht="20.100000000000001" customHeight="1">
      <c r="A44" s="7"/>
      <c r="B44" s="242"/>
      <c r="C44" s="149" t="s">
        <v>116</v>
      </c>
      <c r="D44" s="216"/>
      <c r="E44" s="192"/>
      <c r="F44" s="192"/>
      <c r="G44" s="192"/>
      <c r="H44" s="217"/>
      <c r="I44" s="123" t="e">
        <f t="shared" si="3"/>
        <v>#DIV/0!</v>
      </c>
      <c r="K44" s="152"/>
    </row>
    <row r="45" spans="1:11" ht="20.100000000000001" customHeight="1">
      <c r="A45" s="7"/>
      <c r="B45" s="242"/>
      <c r="C45" s="149" t="s">
        <v>89</v>
      </c>
      <c r="D45" s="216"/>
      <c r="E45" s="192"/>
      <c r="F45" s="192"/>
      <c r="G45" s="192"/>
      <c r="H45" s="217"/>
      <c r="I45" s="123" t="e">
        <f t="shared" si="3"/>
        <v>#DIV/0!</v>
      </c>
      <c r="K45" s="152"/>
    </row>
    <row r="46" spans="1:11" ht="20.100000000000001" customHeight="1">
      <c r="A46" s="7"/>
      <c r="B46" s="242"/>
      <c r="C46" s="113" t="s">
        <v>117</v>
      </c>
      <c r="D46" s="216"/>
      <c r="E46" s="192"/>
      <c r="F46" s="192"/>
      <c r="G46" s="192"/>
      <c r="H46" s="217"/>
      <c r="I46" s="123" t="e">
        <f t="shared" si="3"/>
        <v>#DIV/0!</v>
      </c>
    </row>
    <row r="47" spans="1:11" ht="20.100000000000001" customHeight="1">
      <c r="A47" s="7"/>
      <c r="B47" s="242"/>
      <c r="C47" s="149" t="s">
        <v>118</v>
      </c>
      <c r="D47" s="216"/>
      <c r="E47" s="192"/>
      <c r="F47" s="192"/>
      <c r="G47" s="192"/>
      <c r="H47" s="217"/>
      <c r="I47" s="123" t="e">
        <f t="shared" si="3"/>
        <v>#DIV/0!</v>
      </c>
    </row>
    <row r="48" spans="1:11" ht="20.100000000000001" customHeight="1">
      <c r="A48" s="7"/>
      <c r="B48" s="242"/>
      <c r="C48" s="151" t="s">
        <v>119</v>
      </c>
      <c r="D48" s="216"/>
      <c r="E48" s="192"/>
      <c r="F48" s="192"/>
      <c r="G48" s="192"/>
      <c r="H48" s="217"/>
      <c r="I48" s="123" t="e">
        <f t="shared" si="3"/>
        <v>#DIV/0!</v>
      </c>
    </row>
    <row r="49" spans="1:9" ht="20.100000000000001" customHeight="1">
      <c r="A49" s="7"/>
      <c r="B49" s="242"/>
      <c r="C49" s="149" t="s">
        <v>120</v>
      </c>
      <c r="D49" s="216"/>
      <c r="E49" s="192"/>
      <c r="F49" s="192"/>
      <c r="G49" s="192"/>
      <c r="H49" s="217"/>
      <c r="I49" s="123" t="e">
        <f t="shared" si="3"/>
        <v>#DIV/0!</v>
      </c>
    </row>
    <row r="50" spans="1:9" ht="20.100000000000001" customHeight="1">
      <c r="A50" s="7"/>
      <c r="B50" s="242"/>
      <c r="C50" s="149" t="s">
        <v>121</v>
      </c>
      <c r="D50" s="216"/>
      <c r="E50" s="192"/>
      <c r="F50" s="192"/>
      <c r="G50" s="192"/>
      <c r="H50" s="217"/>
      <c r="I50" s="123" t="e">
        <f t="shared" si="3"/>
        <v>#DIV/0!</v>
      </c>
    </row>
    <row r="51" spans="1:9" ht="20.100000000000001" customHeight="1">
      <c r="A51" s="7"/>
      <c r="B51" s="242"/>
      <c r="C51" s="149" t="s">
        <v>108</v>
      </c>
      <c r="D51" s="216"/>
      <c r="E51" s="192"/>
      <c r="F51" s="192"/>
      <c r="G51" s="192"/>
      <c r="H51" s="217"/>
      <c r="I51" s="123" t="e">
        <f t="shared" si="3"/>
        <v>#DIV/0!</v>
      </c>
    </row>
    <row r="52" spans="1:9" ht="20.100000000000001" customHeight="1">
      <c r="A52" s="7"/>
      <c r="B52" s="242"/>
      <c r="C52" s="3" t="s">
        <v>16</v>
      </c>
      <c r="D52" s="216"/>
      <c r="E52" s="192"/>
      <c r="F52" s="192"/>
      <c r="G52" s="192"/>
      <c r="H52" s="217"/>
      <c r="I52" s="123" t="e">
        <f t="shared" si="3"/>
        <v>#DIV/0!</v>
      </c>
    </row>
    <row r="53" spans="1:9" ht="20.100000000000001" customHeight="1">
      <c r="A53" s="8"/>
      <c r="B53" s="243"/>
      <c r="C53" s="3" t="s">
        <v>122</v>
      </c>
      <c r="D53" s="216"/>
      <c r="E53" s="192">
        <f>'減価償却費 試算表'!G35</f>
        <v>0</v>
      </c>
      <c r="F53" s="192">
        <f>'減価償却費 試算表'!I35</f>
        <v>0</v>
      </c>
      <c r="G53" s="192">
        <f>'減価償却費 試算表'!K35</f>
        <v>0</v>
      </c>
      <c r="H53" s="223"/>
      <c r="I53" s="123" t="e">
        <f t="shared" si="3"/>
        <v>#DIV/0!</v>
      </c>
    </row>
    <row r="63" spans="1:9">
      <c r="C63" s="152"/>
    </row>
    <row r="65" spans="3:3">
      <c r="C65" s="152"/>
    </row>
    <row r="66" spans="3:3">
      <c r="C66" s="152"/>
    </row>
    <row r="67" spans="3:3">
      <c r="C67" s="152"/>
    </row>
    <row r="68" spans="3:3">
      <c r="C68" s="152"/>
    </row>
    <row r="69" spans="3:3">
      <c r="C69" s="152"/>
    </row>
    <row r="70" spans="3:3">
      <c r="C70" s="152"/>
    </row>
    <row r="71" spans="3:3">
      <c r="C71" s="152"/>
    </row>
    <row r="72" spans="3:3">
      <c r="C72" s="152"/>
    </row>
  </sheetData>
  <mergeCells count="9">
    <mergeCell ref="A17:C17"/>
    <mergeCell ref="B18:B37"/>
    <mergeCell ref="B38:B53"/>
    <mergeCell ref="A6:C7"/>
    <mergeCell ref="A8:C8"/>
    <mergeCell ref="A9:C9"/>
    <mergeCell ref="A12:C12"/>
    <mergeCell ref="B13:C13"/>
    <mergeCell ref="B14:C14"/>
  </mergeCells>
  <phoneticPr fontId="1"/>
  <dataValidations count="1">
    <dataValidation type="list" allowBlank="1" showInputMessage="1" showErrorMessage="1" sqref="D7" xr:uid="{37F40291-4D47-4A4B-A359-5E4AA799C28A}">
      <formula1>"R5,R6"</formula1>
    </dataValidation>
  </dataValidations>
  <printOptions horizontalCentered="1"/>
  <pageMargins left="0" right="0" top="0.74803149606299213" bottom="0.74803149606299213" header="0.31496062992125984" footer="0.31496062992125984"/>
  <pageSetup paperSize="9" scale="71" orientation="portrait" errors="dash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"/>
  <sheetViews>
    <sheetView view="pageBreakPreview" topLeftCell="A7" zoomScaleNormal="100" zoomScaleSheetLayoutView="100" workbookViewId="0">
      <selection activeCell="H15" sqref="H15"/>
    </sheetView>
  </sheetViews>
  <sheetFormatPr defaultRowHeight="13.2"/>
  <cols>
    <col min="1" max="1" width="10" style="86" customWidth="1"/>
    <col min="2" max="2" width="9.109375" style="86" customWidth="1"/>
    <col min="3" max="3" width="14.21875" style="86" customWidth="1"/>
    <col min="4" max="4" width="11.33203125" style="86" bestFit="1" customWidth="1"/>
    <col min="5" max="5" width="12" style="86" customWidth="1"/>
    <col min="6" max="6" width="11.6640625" style="86" customWidth="1"/>
    <col min="7" max="7" width="12.77734375" style="86" customWidth="1"/>
    <col min="8" max="8" width="4.77734375" style="86" customWidth="1"/>
    <col min="9" max="9" width="11.77734375" style="86" customWidth="1"/>
    <col min="10" max="13" width="9" style="86"/>
    <col min="14" max="14" width="4.77734375" customWidth="1"/>
    <col min="15" max="15" width="6.44140625" customWidth="1"/>
  </cols>
  <sheetData>
    <row r="1" spans="1:16" ht="21" customHeight="1">
      <c r="A1" s="85" t="s">
        <v>60</v>
      </c>
    </row>
    <row r="2" spans="1:16" ht="15" customHeight="1">
      <c r="A2" s="271" t="s">
        <v>80</v>
      </c>
      <c r="B2" s="272"/>
      <c r="C2" s="273"/>
      <c r="D2" s="87" t="s">
        <v>56</v>
      </c>
      <c r="E2" s="137" t="s">
        <v>57</v>
      </c>
      <c r="F2" s="89" t="s">
        <v>58</v>
      </c>
      <c r="G2" s="90" t="s">
        <v>59</v>
      </c>
      <c r="H2" s="91"/>
      <c r="I2" s="268"/>
      <c r="J2" s="87" t="s">
        <v>56</v>
      </c>
      <c r="K2" s="137" t="s">
        <v>57</v>
      </c>
      <c r="L2" s="89" t="s">
        <v>58</v>
      </c>
      <c r="M2" s="90" t="s">
        <v>59</v>
      </c>
      <c r="N2" s="15"/>
      <c r="O2" s="9"/>
      <c r="P2" s="11"/>
    </row>
    <row r="3" spans="1:16" ht="15" customHeight="1">
      <c r="A3" s="269"/>
      <c r="B3" s="274"/>
      <c r="C3" s="274"/>
      <c r="D3" s="171" t="s">
        <v>141</v>
      </c>
      <c r="E3" s="138" t="s">
        <v>123</v>
      </c>
      <c r="F3" s="136" t="s">
        <v>136</v>
      </c>
      <c r="G3" s="89" t="s">
        <v>147</v>
      </c>
      <c r="H3" s="91"/>
      <c r="I3" s="269"/>
      <c r="J3" s="171" t="s">
        <v>148</v>
      </c>
      <c r="K3" s="138" t="s">
        <v>123</v>
      </c>
      <c r="L3" s="139" t="s">
        <v>136</v>
      </c>
      <c r="M3" s="139" t="s">
        <v>147</v>
      </c>
      <c r="N3" s="15"/>
      <c r="P3" s="12"/>
    </row>
    <row r="4" spans="1:16" ht="27.6" customHeight="1">
      <c r="A4" s="275" t="s">
        <v>149</v>
      </c>
      <c r="B4" s="276"/>
      <c r="C4" s="92" t="s">
        <v>72</v>
      </c>
      <c r="D4" s="93">
        <f>面積推移!D4</f>
        <v>0</v>
      </c>
      <c r="E4" s="93">
        <f>面積推移!E4</f>
        <v>0</v>
      </c>
      <c r="F4" s="93">
        <f>面積推移!F4</f>
        <v>0</v>
      </c>
      <c r="G4" s="93">
        <f>面積推移!G4</f>
        <v>0</v>
      </c>
      <c r="H4" s="94"/>
      <c r="I4" s="95" t="s">
        <v>70</v>
      </c>
      <c r="J4" s="172" t="e">
        <f>(D5*1000)/(D4*10)</f>
        <v>#DIV/0!</v>
      </c>
      <c r="K4" s="187" t="e">
        <f>J4</f>
        <v>#DIV/0!</v>
      </c>
      <c r="L4" s="187" t="e">
        <f t="shared" ref="L4:M4" si="0">K4</f>
        <v>#DIV/0!</v>
      </c>
      <c r="M4" s="187" t="e">
        <f t="shared" si="0"/>
        <v>#DIV/0!</v>
      </c>
      <c r="N4" s="15"/>
    </row>
    <row r="5" spans="1:16" ht="27.6" customHeight="1">
      <c r="A5" s="277"/>
      <c r="B5" s="278"/>
      <c r="C5" s="97" t="s">
        <v>69</v>
      </c>
      <c r="D5" s="193"/>
      <c r="E5" s="224"/>
      <c r="F5" s="225"/>
      <c r="G5" s="225"/>
      <c r="H5" s="98"/>
      <c r="I5" s="97" t="s">
        <v>71</v>
      </c>
      <c r="J5" s="99" t="e">
        <f>D6/(D5*1000)</f>
        <v>#DIV/0!</v>
      </c>
      <c r="K5" s="188" t="e">
        <f>J5</f>
        <v>#DIV/0!</v>
      </c>
      <c r="L5" s="188" t="e">
        <f>K5</f>
        <v>#DIV/0!</v>
      </c>
      <c r="M5" s="188" t="e">
        <f>K5</f>
        <v>#DIV/0!</v>
      </c>
      <c r="N5" s="15"/>
    </row>
    <row r="6" spans="1:16" ht="50.1" customHeight="1">
      <c r="A6" s="279"/>
      <c r="B6" s="280"/>
      <c r="C6" s="101" t="s">
        <v>84</v>
      </c>
      <c r="D6" s="194"/>
      <c r="E6" s="194"/>
      <c r="F6" s="296"/>
      <c r="G6" s="297"/>
      <c r="H6" s="102"/>
      <c r="I6" s="103" t="s">
        <v>35</v>
      </c>
      <c r="J6" s="265"/>
      <c r="K6" s="266"/>
      <c r="L6" s="266"/>
      <c r="M6" s="267"/>
      <c r="N6" s="15"/>
    </row>
    <row r="7" spans="1:16" ht="27.6" customHeight="1">
      <c r="A7" s="275" t="s">
        <v>150</v>
      </c>
      <c r="B7" s="276"/>
      <c r="C7" s="92" t="s">
        <v>72</v>
      </c>
      <c r="D7" s="93">
        <f>面積推移!D6</f>
        <v>0</v>
      </c>
      <c r="E7" s="93">
        <f>面積推移!E6</f>
        <v>0</v>
      </c>
      <c r="F7" s="93">
        <f>面積推移!F6</f>
        <v>0</v>
      </c>
      <c r="G7" s="93">
        <f>面積推移!G6</f>
        <v>0</v>
      </c>
      <c r="H7" s="94"/>
      <c r="I7" s="95" t="s">
        <v>70</v>
      </c>
      <c r="J7" s="172" t="e">
        <f>(D8*1000)/(D7*10)</f>
        <v>#DIV/0!</v>
      </c>
      <c r="K7" s="96" t="e">
        <f>J7</f>
        <v>#DIV/0!</v>
      </c>
      <c r="L7" s="96" t="e">
        <f t="shared" ref="L7:M7" si="1">K7</f>
        <v>#DIV/0!</v>
      </c>
      <c r="M7" s="96" t="e">
        <f t="shared" si="1"/>
        <v>#DIV/0!</v>
      </c>
      <c r="N7" s="15"/>
    </row>
    <row r="8" spans="1:16" ht="27.6" customHeight="1">
      <c r="A8" s="277"/>
      <c r="B8" s="278"/>
      <c r="C8" s="97" t="s">
        <v>69</v>
      </c>
      <c r="D8" s="193"/>
      <c r="E8" s="226"/>
      <c r="F8" s="226"/>
      <c r="G8" s="226"/>
      <c r="H8" s="98"/>
      <c r="I8" s="97" t="s">
        <v>71</v>
      </c>
      <c r="J8" s="99" t="e">
        <f>D9/(D8*1000)</f>
        <v>#DIV/0!</v>
      </c>
      <c r="K8" s="100" t="e">
        <f>J8</f>
        <v>#DIV/0!</v>
      </c>
      <c r="L8" s="100" t="e">
        <f t="shared" ref="L8:M8" si="2">K8</f>
        <v>#DIV/0!</v>
      </c>
      <c r="M8" s="100" t="e">
        <f t="shared" si="2"/>
        <v>#DIV/0!</v>
      </c>
      <c r="N8" s="15"/>
    </row>
    <row r="9" spans="1:16" ht="50.1" customHeight="1">
      <c r="A9" s="279"/>
      <c r="B9" s="280"/>
      <c r="C9" s="104" t="s">
        <v>84</v>
      </c>
      <c r="D9" s="194"/>
      <c r="E9" s="296"/>
      <c r="F9" s="296"/>
      <c r="G9" s="296"/>
      <c r="H9" s="102"/>
      <c r="I9" s="103" t="s">
        <v>35</v>
      </c>
      <c r="J9" s="265"/>
      <c r="K9" s="266"/>
      <c r="L9" s="266"/>
      <c r="M9" s="267"/>
      <c r="N9" s="50"/>
    </row>
    <row r="10" spans="1:16" ht="27.6" customHeight="1">
      <c r="A10" s="275" t="s">
        <v>151</v>
      </c>
      <c r="B10" s="276"/>
      <c r="C10" s="92" t="s">
        <v>72</v>
      </c>
      <c r="D10" s="134">
        <f>面積推移!D8</f>
        <v>0</v>
      </c>
      <c r="E10" s="134">
        <f>面積推移!E8</f>
        <v>0</v>
      </c>
      <c r="F10" s="134">
        <f>面積推移!F8</f>
        <v>0</v>
      </c>
      <c r="G10" s="134">
        <f>面積推移!G8</f>
        <v>0</v>
      </c>
      <c r="H10" s="94"/>
      <c r="I10" s="95" t="s">
        <v>70</v>
      </c>
      <c r="J10" s="172" t="e">
        <f>(D11*1000)/(D10*10)</f>
        <v>#DIV/0!</v>
      </c>
      <c r="K10" s="96" t="e">
        <f>J10</f>
        <v>#DIV/0!</v>
      </c>
      <c r="L10" s="96" t="e">
        <f t="shared" ref="L10:M10" si="3">K10</f>
        <v>#DIV/0!</v>
      </c>
      <c r="M10" s="96" t="e">
        <f t="shared" si="3"/>
        <v>#DIV/0!</v>
      </c>
      <c r="N10" s="190"/>
      <c r="O10" s="189"/>
    </row>
    <row r="11" spans="1:16" ht="27.6" customHeight="1">
      <c r="A11" s="277"/>
      <c r="B11" s="278"/>
      <c r="C11" s="97" t="s">
        <v>69</v>
      </c>
      <c r="D11" s="193"/>
      <c r="E11" s="224"/>
      <c r="F11" s="225"/>
      <c r="G11" s="225"/>
      <c r="H11" s="98"/>
      <c r="I11" s="97" t="s">
        <v>71</v>
      </c>
      <c r="J11" s="99" t="e">
        <f>D12/(D11*1000)</f>
        <v>#DIV/0!</v>
      </c>
      <c r="K11" s="100" t="e">
        <f>J11</f>
        <v>#DIV/0!</v>
      </c>
      <c r="L11" s="100" t="e">
        <f t="shared" ref="L11:M11" si="4">K11</f>
        <v>#DIV/0!</v>
      </c>
      <c r="M11" s="100" t="e">
        <f t="shared" si="4"/>
        <v>#DIV/0!</v>
      </c>
      <c r="N11" s="15"/>
    </row>
    <row r="12" spans="1:16" ht="50.1" customHeight="1">
      <c r="A12" s="279"/>
      <c r="B12" s="280"/>
      <c r="C12" s="105" t="s">
        <v>84</v>
      </c>
      <c r="D12" s="194"/>
      <c r="E12" s="296"/>
      <c r="F12" s="296"/>
      <c r="G12" s="296"/>
      <c r="H12" s="102"/>
      <c r="I12" s="103" t="s">
        <v>35</v>
      </c>
      <c r="J12" s="265"/>
      <c r="K12" s="266"/>
      <c r="L12" s="266"/>
      <c r="M12" s="267"/>
      <c r="N12" s="15"/>
    </row>
    <row r="13" spans="1:16" ht="15" customHeight="1">
      <c r="A13" s="106" t="s">
        <v>85</v>
      </c>
      <c r="B13" s="107"/>
      <c r="C13" s="108"/>
      <c r="D13" s="124"/>
      <c r="E13" s="125"/>
      <c r="F13" s="125"/>
      <c r="G13" s="125"/>
      <c r="H13" s="91"/>
      <c r="I13" s="91" t="s">
        <v>36</v>
      </c>
      <c r="J13" s="91"/>
      <c r="K13" s="91"/>
      <c r="L13" s="91"/>
      <c r="M13" s="91"/>
      <c r="N13" s="15"/>
    </row>
    <row r="14" spans="1:16" ht="22.5" customHeight="1">
      <c r="A14" s="270" t="s">
        <v>61</v>
      </c>
      <c r="B14" s="270"/>
      <c r="C14" s="270"/>
      <c r="D14" s="109">
        <f>D13+D12+D9+D6</f>
        <v>0</v>
      </c>
      <c r="E14" s="110">
        <f t="shared" ref="E14:F14" si="5">E13+E12+E9+E6</f>
        <v>0</v>
      </c>
      <c r="F14" s="109">
        <f t="shared" si="5"/>
        <v>0</v>
      </c>
      <c r="G14" s="110">
        <f>G13+G12+G9+G6</f>
        <v>0</v>
      </c>
    </row>
    <row r="17" spans="4:9">
      <c r="D17" s="86">
        <f>D4+D7+D10</f>
        <v>0</v>
      </c>
      <c r="E17" s="86">
        <f t="shared" ref="E17:F17" si="6">E4+E7+E10</f>
        <v>0</v>
      </c>
      <c r="F17" s="86">
        <f t="shared" si="6"/>
        <v>0</v>
      </c>
      <c r="G17" s="86">
        <f>G4+G7+G10</f>
        <v>0</v>
      </c>
      <c r="I17" s="86" t="e">
        <f>G17/D17</f>
        <v>#DIV/0!</v>
      </c>
    </row>
  </sheetData>
  <mergeCells count="9">
    <mergeCell ref="J6:M6"/>
    <mergeCell ref="J9:M9"/>
    <mergeCell ref="J12:M12"/>
    <mergeCell ref="I2:I3"/>
    <mergeCell ref="A14:C14"/>
    <mergeCell ref="A2:C3"/>
    <mergeCell ref="A4:B6"/>
    <mergeCell ref="A7:B9"/>
    <mergeCell ref="A10:B12"/>
  </mergeCells>
  <phoneticPr fontId="1"/>
  <dataValidations count="1">
    <dataValidation type="list" allowBlank="1" showInputMessage="1" showErrorMessage="1" sqref="D3" xr:uid="{578DF7B9-1517-4854-A185-1695D4D1BB3D}">
      <formula1>"R5,R6"</formula1>
    </dataValidation>
  </dataValidations>
  <pageMargins left="0.7" right="0.7" top="0.75" bottom="0.75" header="0.3" footer="0.3"/>
  <pageSetup paperSize="9" scale="65" orientation="portrait" r:id="rId1"/>
  <colBreaks count="1" manualBreakCount="1">
    <brk id="13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6"/>
  <sheetViews>
    <sheetView view="pageBreakPreview" zoomScaleNormal="100" zoomScaleSheetLayoutView="100" workbookViewId="0">
      <selection activeCell="F15" sqref="F15"/>
    </sheetView>
  </sheetViews>
  <sheetFormatPr defaultRowHeight="13.2"/>
  <cols>
    <col min="2" max="2" width="7.33203125" customWidth="1"/>
    <col min="3" max="3" width="12" customWidth="1"/>
    <col min="4" max="7" width="12.6640625" style="42" customWidth="1"/>
    <col min="8" max="8" width="3.21875" customWidth="1"/>
    <col min="11" max="11" width="8.44140625" customWidth="1"/>
    <col min="12" max="12" width="8.109375" customWidth="1"/>
    <col min="13" max="13" width="9.77734375" customWidth="1"/>
  </cols>
  <sheetData>
    <row r="1" spans="1:14" ht="43.8" customHeight="1">
      <c r="A1" s="38" t="s">
        <v>146</v>
      </c>
      <c r="I1" s="281"/>
      <c r="J1" s="281"/>
      <c r="K1" s="281"/>
      <c r="L1" s="281"/>
    </row>
    <row r="2" spans="1:14" ht="21" customHeight="1">
      <c r="A2" s="285"/>
      <c r="B2" s="294"/>
      <c r="C2" s="286"/>
      <c r="D2" s="43" t="s">
        <v>0</v>
      </c>
      <c r="E2" s="44" t="s">
        <v>57</v>
      </c>
      <c r="F2" s="45" t="s">
        <v>58</v>
      </c>
      <c r="G2" s="46" t="s">
        <v>59</v>
      </c>
      <c r="H2" s="15"/>
      <c r="I2" s="281"/>
      <c r="J2" s="281"/>
      <c r="K2" s="281"/>
      <c r="L2" s="281"/>
    </row>
    <row r="3" spans="1:14" s="48" customFormat="1" ht="21" customHeight="1">
      <c r="A3" s="287"/>
      <c r="B3" s="293"/>
      <c r="C3" s="288"/>
      <c r="D3" s="47" t="s">
        <v>79</v>
      </c>
      <c r="E3" s="88" t="s">
        <v>123</v>
      </c>
      <c r="F3" s="111" t="s">
        <v>136</v>
      </c>
      <c r="G3" s="111" t="s">
        <v>147</v>
      </c>
      <c r="H3" s="15"/>
      <c r="I3"/>
      <c r="J3" s="12"/>
      <c r="K3"/>
    </row>
    <row r="4" spans="1:14" ht="18" customHeight="1">
      <c r="A4" s="285" t="s">
        <v>152</v>
      </c>
      <c r="B4" s="286"/>
      <c r="C4" s="49" t="s">
        <v>73</v>
      </c>
      <c r="D4" s="197"/>
      <c r="E4" s="198"/>
      <c r="F4" s="199"/>
      <c r="G4" s="200"/>
      <c r="H4" s="50"/>
      <c r="I4" s="295"/>
      <c r="J4" s="295"/>
      <c r="K4" s="295"/>
      <c r="L4" s="295"/>
      <c r="M4" s="295"/>
      <c r="N4" s="295"/>
    </row>
    <row r="5" spans="1:14" ht="18" customHeight="1">
      <c r="A5" s="287"/>
      <c r="B5" s="288"/>
      <c r="C5" s="51" t="s">
        <v>74</v>
      </c>
      <c r="D5" s="201"/>
      <c r="E5" s="202"/>
      <c r="F5" s="203"/>
      <c r="G5" s="204"/>
      <c r="H5" s="15"/>
      <c r="I5" s="132"/>
      <c r="J5" s="133"/>
      <c r="K5" s="133"/>
      <c r="L5" s="133"/>
      <c r="M5" s="133"/>
      <c r="N5" s="133"/>
    </row>
    <row r="6" spans="1:14" ht="18" customHeight="1">
      <c r="A6" s="285" t="s">
        <v>150</v>
      </c>
      <c r="B6" s="286"/>
      <c r="C6" s="49" t="s">
        <v>73</v>
      </c>
      <c r="D6" s="197"/>
      <c r="E6" s="198"/>
      <c r="F6" s="199"/>
      <c r="G6" s="200"/>
      <c r="H6" s="52"/>
    </row>
    <row r="7" spans="1:14" ht="18" customHeight="1">
      <c r="A7" s="287"/>
      <c r="B7" s="288"/>
      <c r="C7" s="51" t="s">
        <v>74</v>
      </c>
      <c r="D7" s="201"/>
      <c r="E7" s="202"/>
      <c r="F7" s="203"/>
      <c r="G7" s="204"/>
      <c r="H7" s="15"/>
    </row>
    <row r="8" spans="1:14" ht="18" customHeight="1">
      <c r="A8" s="285" t="s">
        <v>151</v>
      </c>
      <c r="B8" s="286"/>
      <c r="C8" s="49" t="s">
        <v>73</v>
      </c>
      <c r="D8" s="197"/>
      <c r="E8" s="198"/>
      <c r="F8" s="199"/>
      <c r="G8" s="200"/>
      <c r="H8" s="15"/>
    </row>
    <row r="9" spans="1:14" ht="18" customHeight="1">
      <c r="A9" s="287"/>
      <c r="B9" s="288"/>
      <c r="C9" s="51" t="s">
        <v>74</v>
      </c>
      <c r="D9" s="201"/>
      <c r="E9" s="202"/>
      <c r="F9" s="203"/>
      <c r="G9" s="204"/>
      <c r="H9" s="15"/>
    </row>
    <row r="10" spans="1:14" ht="18" customHeight="1">
      <c r="A10" s="285"/>
      <c r="B10" s="286"/>
      <c r="C10" s="49" t="s">
        <v>73</v>
      </c>
      <c r="D10" s="57"/>
      <c r="E10" s="58"/>
      <c r="F10" s="59"/>
      <c r="G10" s="60"/>
      <c r="H10" s="53"/>
    </row>
    <row r="11" spans="1:14" ht="18" customHeight="1">
      <c r="A11" s="287"/>
      <c r="B11" s="288"/>
      <c r="C11" s="51" t="s">
        <v>74</v>
      </c>
      <c r="D11" s="61"/>
      <c r="E11" s="62"/>
      <c r="F11" s="63"/>
      <c r="G11" s="64"/>
      <c r="H11" s="53"/>
    </row>
    <row r="12" spans="1:14" ht="18" customHeight="1">
      <c r="A12" s="285"/>
      <c r="B12" s="286"/>
      <c r="C12" s="49" t="s">
        <v>73</v>
      </c>
      <c r="D12" s="57"/>
      <c r="E12" s="58"/>
      <c r="F12" s="59"/>
      <c r="G12" s="60"/>
      <c r="H12" s="15"/>
    </row>
    <row r="13" spans="1:14" ht="18" customHeight="1">
      <c r="A13" s="287"/>
      <c r="B13" s="288"/>
      <c r="C13" s="51" t="s">
        <v>74</v>
      </c>
      <c r="D13" s="61"/>
      <c r="E13" s="62"/>
      <c r="F13" s="63"/>
      <c r="G13" s="64"/>
      <c r="H13" s="15"/>
    </row>
    <row r="14" spans="1:14" ht="18" customHeight="1">
      <c r="A14" s="285"/>
      <c r="B14" s="286"/>
      <c r="C14" s="49" t="s">
        <v>73</v>
      </c>
      <c r="D14" s="57"/>
      <c r="E14" s="58"/>
      <c r="F14" s="59"/>
      <c r="G14" s="60"/>
      <c r="H14" s="15"/>
    </row>
    <row r="15" spans="1:14" ht="18" customHeight="1">
      <c r="A15" s="287"/>
      <c r="B15" s="288"/>
      <c r="C15" s="51" t="s">
        <v>74</v>
      </c>
      <c r="D15" s="61"/>
      <c r="E15" s="62"/>
      <c r="F15" s="63"/>
      <c r="G15" s="64"/>
      <c r="H15" s="15"/>
    </row>
    <row r="16" spans="1:14" ht="18" customHeight="1">
      <c r="A16" s="285"/>
      <c r="B16" s="286"/>
      <c r="C16" s="49" t="s">
        <v>73</v>
      </c>
      <c r="D16" s="65"/>
      <c r="E16" s="66"/>
      <c r="F16" s="60"/>
      <c r="G16" s="60"/>
      <c r="H16" s="50"/>
    </row>
    <row r="17" spans="1:8" ht="18" customHeight="1" thickBot="1">
      <c r="A17" s="289"/>
      <c r="B17" s="290"/>
      <c r="C17" s="54" t="s">
        <v>74</v>
      </c>
      <c r="D17" s="67"/>
      <c r="E17" s="68"/>
      <c r="F17" s="69"/>
      <c r="G17" s="70"/>
      <c r="H17" s="15"/>
    </row>
    <row r="18" spans="1:8" ht="18" customHeight="1">
      <c r="A18" s="291" t="s">
        <v>61</v>
      </c>
      <c r="B18" s="292"/>
      <c r="C18" s="55" t="s">
        <v>73</v>
      </c>
      <c r="D18" s="71">
        <f>D4+D6+D8+D10+D12+D14+D16</f>
        <v>0</v>
      </c>
      <c r="E18" s="72">
        <f t="shared" ref="E18:G19" si="0">E4+E6+E8+E10+E12+E14+E16</f>
        <v>0</v>
      </c>
      <c r="F18" s="73">
        <f t="shared" si="0"/>
        <v>0</v>
      </c>
      <c r="G18" s="74">
        <f t="shared" si="0"/>
        <v>0</v>
      </c>
      <c r="H18" s="15"/>
    </row>
    <row r="19" spans="1:8" ht="18" customHeight="1">
      <c r="A19" s="287"/>
      <c r="B19" s="293"/>
      <c r="C19" s="51" t="s">
        <v>74</v>
      </c>
      <c r="D19" s="75">
        <f>D5+D7+D9+D11+D13+D15+D17</f>
        <v>0</v>
      </c>
      <c r="E19" s="76">
        <f t="shared" si="0"/>
        <v>0</v>
      </c>
      <c r="F19" s="77">
        <f t="shared" si="0"/>
        <v>0</v>
      </c>
      <c r="G19" s="78">
        <f t="shared" si="0"/>
        <v>0</v>
      </c>
      <c r="H19" s="56"/>
    </row>
    <row r="20" spans="1:8" ht="17.25" customHeight="1">
      <c r="A20" s="282" t="s">
        <v>77</v>
      </c>
      <c r="B20" s="283"/>
      <c r="C20" s="79" t="s">
        <v>75</v>
      </c>
      <c r="D20" s="130">
        <v>1</v>
      </c>
      <c r="E20" s="128" t="e">
        <f>E18/D18</f>
        <v>#DIV/0!</v>
      </c>
      <c r="F20" s="81" t="e">
        <f>F18/D18</f>
        <v>#DIV/0!</v>
      </c>
      <c r="G20" s="121" t="e">
        <f>G18/D18</f>
        <v>#DIV/0!</v>
      </c>
    </row>
    <row r="21" spans="1:8" ht="17.25" customHeight="1" thickBot="1">
      <c r="A21" s="284"/>
      <c r="B21" s="251"/>
      <c r="C21" s="79" t="s">
        <v>76</v>
      </c>
      <c r="D21" s="131">
        <v>1</v>
      </c>
      <c r="E21" s="129" t="e">
        <f>E19/D19</f>
        <v>#DIV/0!</v>
      </c>
      <c r="F21" s="80" t="e">
        <f>F19/D19</f>
        <v>#DIV/0!</v>
      </c>
      <c r="G21" s="127" t="e">
        <f>G19/D19</f>
        <v>#DIV/0!</v>
      </c>
    </row>
    <row r="22" spans="1:8" ht="17.25" customHeight="1"/>
    <row r="23" spans="1:8" ht="17.25" customHeight="1"/>
    <row r="24" spans="1:8" ht="17.25" customHeight="1"/>
    <row r="25" spans="1:8" ht="17.25" customHeight="1"/>
    <row r="26" spans="1:8" ht="17.25" customHeight="1"/>
    <row r="27" spans="1:8" ht="17.25" customHeight="1"/>
    <row r="28" spans="1:8" ht="17.25" customHeight="1"/>
    <row r="29" spans="1:8" ht="17.25" customHeight="1"/>
    <row r="30" spans="1:8" ht="17.25" customHeight="1"/>
    <row r="31" spans="1:8" ht="17.25" customHeight="1"/>
    <row r="32" spans="1:8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5" ht="19.5" customHeight="1"/>
    <row r="46" ht="19.5" customHeight="1"/>
  </sheetData>
  <mergeCells count="12">
    <mergeCell ref="I1:L2"/>
    <mergeCell ref="A20:B21"/>
    <mergeCell ref="A14:B15"/>
    <mergeCell ref="A16:B17"/>
    <mergeCell ref="A18:B19"/>
    <mergeCell ref="A2:C3"/>
    <mergeCell ref="A4:B5"/>
    <mergeCell ref="A6:B7"/>
    <mergeCell ref="A8:B9"/>
    <mergeCell ref="A10:B11"/>
    <mergeCell ref="A12:B13"/>
    <mergeCell ref="I4:N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D90FC-EBE9-4C95-8AE1-AF9DC5B1A442}">
  <sheetPr>
    <pageSetUpPr fitToPage="1"/>
  </sheetPr>
  <dimension ref="B1:M43"/>
  <sheetViews>
    <sheetView view="pageBreakPreview" zoomScale="85" zoomScaleNormal="100" zoomScaleSheetLayoutView="85" workbookViewId="0">
      <selection activeCell="G10" sqref="G10"/>
    </sheetView>
  </sheetViews>
  <sheetFormatPr defaultRowHeight="13.2"/>
  <cols>
    <col min="1" max="1" width="4.21875" style="31" customWidth="1"/>
    <col min="2" max="2" width="42.6640625" style="31" bestFit="1" customWidth="1"/>
    <col min="3" max="3" width="13.6640625" style="31" customWidth="1"/>
    <col min="4" max="4" width="13.6640625" style="186" customWidth="1"/>
    <col min="5" max="6" width="13.6640625" style="31" customWidth="1"/>
    <col min="7" max="8" width="15.33203125" style="31" customWidth="1"/>
    <col min="9" max="10" width="13.6640625" style="31" customWidth="1"/>
    <col min="11" max="11" width="13.44140625" style="31" customWidth="1"/>
    <col min="12" max="12" width="4.5546875" style="31" customWidth="1"/>
    <col min="13" max="13" width="11.21875" style="31" bestFit="1" customWidth="1"/>
    <col min="14" max="16384" width="8.88671875" style="31"/>
  </cols>
  <sheetData>
    <row r="1" spans="2:13" ht="28.8" customHeight="1" thickBot="1">
      <c r="B1" s="163" t="s">
        <v>124</v>
      </c>
      <c r="C1" s="163"/>
      <c r="D1" s="183"/>
    </row>
    <row r="2" spans="2:13" ht="21.6" customHeight="1">
      <c r="B2" s="174" t="s">
        <v>130</v>
      </c>
      <c r="C2" s="175" t="s">
        <v>135</v>
      </c>
      <c r="D2" s="184" t="s">
        <v>134</v>
      </c>
      <c r="E2" s="205" t="s">
        <v>132</v>
      </c>
      <c r="F2" s="205" t="s">
        <v>131</v>
      </c>
      <c r="G2" s="173" t="s">
        <v>133</v>
      </c>
      <c r="H2" s="173" t="s">
        <v>142</v>
      </c>
      <c r="I2" s="173" t="s">
        <v>143</v>
      </c>
      <c r="J2" s="173" t="s">
        <v>153</v>
      </c>
      <c r="K2" s="176" t="s">
        <v>154</v>
      </c>
    </row>
    <row r="3" spans="2:13" ht="18" customHeight="1">
      <c r="B3" s="227" t="s">
        <v>125</v>
      </c>
      <c r="C3" s="228"/>
      <c r="D3" s="229"/>
      <c r="E3" s="230"/>
      <c r="F3" s="230"/>
      <c r="G3" s="230"/>
      <c r="H3" s="230"/>
      <c r="I3" s="230"/>
      <c r="J3" s="231"/>
      <c r="K3" s="232"/>
    </row>
    <row r="4" spans="2:13">
      <c r="B4" s="206"/>
      <c r="C4" s="207"/>
      <c r="D4" s="208"/>
      <c r="E4" s="209"/>
      <c r="F4" s="209"/>
      <c r="G4" s="209"/>
      <c r="H4" s="209"/>
      <c r="I4" s="209"/>
      <c r="J4" s="210"/>
      <c r="K4" s="211"/>
      <c r="L4" s="156"/>
      <c r="M4" s="156"/>
    </row>
    <row r="5" spans="2:13">
      <c r="B5" s="206"/>
      <c r="C5" s="207"/>
      <c r="D5" s="208"/>
      <c r="E5" s="209"/>
      <c r="F5" s="209"/>
      <c r="G5" s="209"/>
      <c r="H5" s="209"/>
      <c r="I5" s="209"/>
      <c r="J5" s="210"/>
      <c r="K5" s="211"/>
      <c r="L5" s="156"/>
    </row>
    <row r="6" spans="2:13" ht="11.4" customHeight="1">
      <c r="B6" s="206"/>
      <c r="C6" s="207"/>
      <c r="D6" s="208"/>
      <c r="E6" s="192"/>
      <c r="F6" s="192"/>
      <c r="G6" s="209"/>
      <c r="H6" s="209"/>
      <c r="I6" s="209"/>
      <c r="J6" s="210"/>
      <c r="K6" s="211"/>
      <c r="L6" s="156"/>
    </row>
    <row r="7" spans="2:13">
      <c r="B7" s="206"/>
      <c r="C7" s="207"/>
      <c r="D7" s="208"/>
      <c r="E7" s="209"/>
      <c r="F7" s="209"/>
      <c r="G7" s="209"/>
      <c r="H7" s="209"/>
      <c r="I7" s="209"/>
      <c r="J7" s="210"/>
      <c r="K7" s="211"/>
      <c r="L7" s="156"/>
    </row>
    <row r="8" spans="2:13">
      <c r="B8" s="206"/>
      <c r="C8" s="207"/>
      <c r="D8" s="208"/>
      <c r="E8" s="209"/>
      <c r="F8" s="209"/>
      <c r="G8" s="209"/>
      <c r="H8" s="209"/>
      <c r="I8" s="209"/>
      <c r="J8" s="210"/>
      <c r="K8" s="211"/>
      <c r="L8" s="156"/>
    </row>
    <row r="9" spans="2:13">
      <c r="B9" s="206"/>
      <c r="C9" s="207"/>
      <c r="D9" s="208"/>
      <c r="E9" s="209"/>
      <c r="F9" s="209"/>
      <c r="G9" s="209"/>
      <c r="H9" s="209"/>
      <c r="I9" s="209"/>
      <c r="J9" s="210"/>
      <c r="K9" s="211"/>
      <c r="L9" s="156"/>
    </row>
    <row r="10" spans="2:13">
      <c r="B10" s="206"/>
      <c r="C10" s="207"/>
      <c r="D10" s="208"/>
      <c r="E10" s="209"/>
      <c r="F10" s="209"/>
      <c r="G10" s="209"/>
      <c r="H10" s="209"/>
      <c r="I10" s="209"/>
      <c r="J10" s="210"/>
      <c r="K10" s="211"/>
      <c r="L10" s="156"/>
    </row>
    <row r="11" spans="2:13">
      <c r="B11" s="206"/>
      <c r="C11" s="207"/>
      <c r="D11" s="208"/>
      <c r="E11" s="209"/>
      <c r="F11" s="209"/>
      <c r="G11" s="209"/>
      <c r="H11" s="209"/>
      <c r="I11" s="209"/>
      <c r="J11" s="210"/>
      <c r="K11" s="211"/>
      <c r="L11" s="156"/>
    </row>
    <row r="12" spans="2:13">
      <c r="B12" s="154"/>
      <c r="C12" s="179"/>
      <c r="D12" s="185"/>
      <c r="E12" s="157"/>
      <c r="F12" s="157"/>
      <c r="G12" s="157"/>
      <c r="H12" s="157"/>
      <c r="I12" s="157"/>
      <c r="J12" s="177"/>
      <c r="K12" s="158"/>
      <c r="L12" s="156"/>
    </row>
    <row r="13" spans="2:13">
      <c r="B13" s="154"/>
      <c r="C13" s="179"/>
      <c r="D13" s="185"/>
      <c r="E13" s="157"/>
      <c r="F13" s="157"/>
      <c r="G13" s="157"/>
      <c r="H13" s="157"/>
      <c r="I13" s="157"/>
      <c r="J13" s="177"/>
      <c r="K13" s="158"/>
      <c r="L13" s="156"/>
    </row>
    <row r="14" spans="2:13">
      <c r="B14" s="154"/>
      <c r="C14" s="179"/>
      <c r="D14" s="185"/>
      <c r="E14" s="157"/>
      <c r="F14" s="157"/>
      <c r="G14" s="157"/>
      <c r="H14" s="157"/>
      <c r="I14" s="157"/>
      <c r="J14" s="177"/>
      <c r="K14" s="158"/>
      <c r="L14" s="156"/>
    </row>
    <row r="15" spans="2:13">
      <c r="B15" s="154"/>
      <c r="C15" s="179"/>
      <c r="D15" s="185"/>
      <c r="E15" s="157"/>
      <c r="F15" s="157"/>
      <c r="G15" s="157"/>
      <c r="H15" s="157"/>
      <c r="I15" s="157"/>
      <c r="J15" s="177"/>
      <c r="K15" s="158"/>
      <c r="L15" s="156"/>
      <c r="M15" s="156"/>
    </row>
    <row r="16" spans="2:13">
      <c r="B16" s="154"/>
      <c r="C16" s="179"/>
      <c r="D16" s="185"/>
      <c r="E16" s="157"/>
      <c r="F16" s="157"/>
      <c r="G16" s="157"/>
      <c r="H16" s="157"/>
      <c r="I16" s="157"/>
      <c r="J16" s="177"/>
      <c r="K16" s="158"/>
      <c r="L16" s="156"/>
    </row>
    <row r="17" spans="2:12">
      <c r="B17" s="154"/>
      <c r="C17" s="179"/>
      <c r="D17" s="185"/>
      <c r="E17" s="157"/>
      <c r="F17" s="157"/>
      <c r="G17" s="157"/>
      <c r="H17" s="157"/>
      <c r="I17" s="157"/>
      <c r="J17" s="177"/>
      <c r="K17" s="158"/>
      <c r="L17" s="156"/>
    </row>
    <row r="18" spans="2:12">
      <c r="B18" s="154"/>
      <c r="C18" s="179"/>
      <c r="D18" s="185"/>
      <c r="E18" s="157"/>
      <c r="F18" s="157"/>
      <c r="G18" s="157"/>
      <c r="H18" s="157"/>
      <c r="I18" s="157"/>
      <c r="J18" s="177"/>
      <c r="K18" s="158"/>
      <c r="L18" s="156"/>
    </row>
    <row r="19" spans="2:12">
      <c r="B19" s="154"/>
      <c r="C19" s="179"/>
      <c r="D19" s="185"/>
      <c r="E19" s="157"/>
      <c r="F19" s="157"/>
      <c r="G19" s="157"/>
      <c r="H19" s="157"/>
      <c r="I19" s="157"/>
      <c r="J19" s="177"/>
      <c r="K19" s="158"/>
      <c r="L19" s="156"/>
    </row>
    <row r="20" spans="2:12">
      <c r="B20" s="154"/>
      <c r="C20" s="179"/>
      <c r="D20" s="185"/>
      <c r="E20" s="157"/>
      <c r="F20" s="157"/>
      <c r="G20" s="157"/>
      <c r="H20" s="157"/>
      <c r="I20" s="157"/>
      <c r="J20" s="177"/>
      <c r="K20" s="158"/>
      <c r="L20" s="156"/>
    </row>
    <row r="21" spans="2:12">
      <c r="B21" s="154"/>
      <c r="C21" s="179"/>
      <c r="D21" s="185"/>
      <c r="E21" s="157"/>
      <c r="F21" s="157"/>
      <c r="G21" s="157"/>
      <c r="H21" s="157"/>
      <c r="I21" s="157"/>
      <c r="J21" s="177"/>
      <c r="K21" s="158"/>
      <c r="L21" s="156"/>
    </row>
    <row r="22" spans="2:12">
      <c r="B22" s="154"/>
      <c r="C22" s="179"/>
      <c r="D22" s="185"/>
      <c r="E22" s="157"/>
      <c r="F22" s="157"/>
      <c r="G22" s="157"/>
      <c r="H22" s="157"/>
      <c r="I22" s="157"/>
      <c r="J22" s="177"/>
      <c r="K22" s="158"/>
      <c r="L22" s="156"/>
    </row>
    <row r="23" spans="2:12" ht="13.2" customHeight="1">
      <c r="B23" s="154"/>
      <c r="C23" s="179"/>
      <c r="D23" s="185"/>
      <c r="E23" s="29"/>
      <c r="F23" s="29"/>
      <c r="G23" s="29"/>
      <c r="H23" s="29"/>
      <c r="I23" s="29"/>
      <c r="J23" s="178"/>
      <c r="K23" s="155"/>
      <c r="L23" s="156"/>
    </row>
    <row r="24" spans="2:12">
      <c r="B24" s="154"/>
      <c r="C24" s="179"/>
      <c r="D24" s="185"/>
      <c r="E24" s="116"/>
      <c r="F24" s="116"/>
      <c r="G24" s="116"/>
      <c r="H24" s="116"/>
      <c r="I24" s="116"/>
      <c r="J24" s="179"/>
      <c r="K24" s="159"/>
      <c r="L24" s="156"/>
    </row>
    <row r="25" spans="2:12" ht="19.2" customHeight="1">
      <c r="B25" s="233" t="s">
        <v>126</v>
      </c>
      <c r="C25" s="234"/>
      <c r="D25" s="235"/>
      <c r="E25" s="236"/>
      <c r="F25" s="236"/>
      <c r="G25" s="236"/>
      <c r="H25" s="236"/>
      <c r="I25" s="236"/>
      <c r="J25" s="237"/>
      <c r="K25" s="238"/>
      <c r="L25" s="156"/>
    </row>
    <row r="26" spans="2:12">
      <c r="B26" s="206"/>
      <c r="C26" s="207"/>
      <c r="D26" s="208"/>
      <c r="E26" s="212"/>
      <c r="F26" s="212"/>
      <c r="G26" s="213"/>
      <c r="H26" s="213"/>
      <c r="I26" s="213"/>
      <c r="J26" s="214"/>
      <c r="K26" s="215"/>
      <c r="L26" s="156"/>
    </row>
    <row r="27" spans="2:12">
      <c r="B27" s="154"/>
      <c r="C27" s="179"/>
      <c r="D27" s="185"/>
      <c r="E27" s="116"/>
      <c r="F27" s="116"/>
      <c r="G27" s="116"/>
      <c r="H27" s="116"/>
      <c r="I27" s="116"/>
      <c r="J27" s="179"/>
      <c r="K27" s="159"/>
      <c r="L27" s="156"/>
    </row>
    <row r="28" spans="2:12">
      <c r="B28" s="154"/>
      <c r="C28" s="179"/>
      <c r="D28" s="185"/>
      <c r="E28" s="116"/>
      <c r="F28" s="116"/>
      <c r="G28" s="116"/>
      <c r="H28" s="116"/>
      <c r="I28" s="116"/>
      <c r="J28" s="179"/>
      <c r="K28" s="159"/>
      <c r="L28" s="156"/>
    </row>
    <row r="29" spans="2:12">
      <c r="B29" s="154"/>
      <c r="C29" s="179"/>
      <c r="D29" s="185"/>
      <c r="E29" s="116"/>
      <c r="F29" s="116"/>
      <c r="G29" s="116"/>
      <c r="H29" s="116"/>
      <c r="I29" s="116"/>
      <c r="J29" s="179"/>
      <c r="K29" s="159"/>
      <c r="L29" s="156"/>
    </row>
    <row r="30" spans="2:12">
      <c r="B30" s="154"/>
      <c r="C30" s="179"/>
      <c r="D30" s="185"/>
      <c r="E30" s="116"/>
      <c r="F30" s="116"/>
      <c r="G30" s="116"/>
      <c r="H30" s="116"/>
      <c r="I30" s="116"/>
      <c r="J30" s="179"/>
      <c r="K30" s="159"/>
      <c r="L30" s="156"/>
    </row>
    <row r="31" spans="2:12">
      <c r="B31" s="154"/>
      <c r="C31" s="179"/>
      <c r="D31" s="185"/>
      <c r="E31" s="116"/>
      <c r="F31" s="116"/>
      <c r="G31" s="116"/>
      <c r="H31" s="116"/>
      <c r="I31" s="116"/>
      <c r="J31" s="179"/>
      <c r="K31" s="159"/>
      <c r="L31" s="156"/>
    </row>
    <row r="32" spans="2:12">
      <c r="B32" s="154"/>
      <c r="C32" s="179"/>
      <c r="D32" s="185"/>
      <c r="E32" s="116"/>
      <c r="F32" s="116"/>
      <c r="G32" s="116"/>
      <c r="H32" s="116"/>
      <c r="I32" s="116"/>
      <c r="J32" s="179"/>
      <c r="K32" s="159"/>
      <c r="L32" s="156"/>
    </row>
    <row r="33" spans="2:12">
      <c r="B33" s="154"/>
      <c r="C33" s="179"/>
      <c r="D33" s="185"/>
      <c r="E33" s="116"/>
      <c r="F33" s="116"/>
      <c r="G33" s="29"/>
      <c r="H33" s="29"/>
      <c r="I33" s="116"/>
      <c r="J33" s="179"/>
      <c r="K33" s="159"/>
      <c r="L33" s="156"/>
    </row>
    <row r="34" spans="2:12" ht="13.8" thickBot="1">
      <c r="B34" s="154"/>
      <c r="C34" s="179"/>
      <c r="D34" s="185"/>
      <c r="E34" s="116"/>
      <c r="F34" s="116"/>
      <c r="G34" s="116"/>
      <c r="H34" s="116"/>
      <c r="I34" s="116"/>
      <c r="J34" s="179"/>
      <c r="K34" s="159"/>
      <c r="L34" s="156"/>
    </row>
    <row r="35" spans="2:12" ht="35.1" customHeight="1" thickBot="1">
      <c r="B35" s="160" t="s">
        <v>61</v>
      </c>
      <c r="C35" s="181"/>
      <c r="D35" s="161">
        <f>SUM(D4:D34)</f>
        <v>0</v>
      </c>
      <c r="E35" s="161">
        <f>SUM(E4:E34)</f>
        <v>0</v>
      </c>
      <c r="F35" s="161">
        <f t="shared" ref="F35:J35" si="0">SUM(F4:F34)</f>
        <v>0</v>
      </c>
      <c r="G35" s="161">
        <f t="shared" si="0"/>
        <v>0</v>
      </c>
      <c r="H35" s="161">
        <f t="shared" si="0"/>
        <v>0</v>
      </c>
      <c r="I35" s="161">
        <f t="shared" si="0"/>
        <v>0</v>
      </c>
      <c r="J35" s="180">
        <f t="shared" si="0"/>
        <v>0</v>
      </c>
      <c r="K35" s="162">
        <f>SUM(K4:K34)</f>
        <v>0</v>
      </c>
    </row>
    <row r="39" spans="2:12">
      <c r="B39" s="119"/>
      <c r="C39" s="119"/>
    </row>
    <row r="40" spans="2:12">
      <c r="B40" s="119"/>
      <c r="C40" s="119"/>
    </row>
    <row r="42" spans="2:12">
      <c r="B42" s="119"/>
      <c r="C42" s="119"/>
    </row>
    <row r="43" spans="2:12">
      <c r="B43" s="186"/>
      <c r="C43" s="119"/>
    </row>
  </sheetData>
  <phoneticPr fontId="1"/>
  <pageMargins left="0.7" right="0.7" top="0.75" bottom="0.75" header="0.3" footer="0.3"/>
  <pageSetup paperSize="9" scale="5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付加価値額根拠（個人用） </vt:lpstr>
      <vt:lpstr>付加価値額根拠  (法人用)</vt:lpstr>
      <vt:lpstr>販売金額根拠</vt:lpstr>
      <vt:lpstr>面積推移</vt:lpstr>
      <vt:lpstr>減価償却費 試算表</vt:lpstr>
      <vt:lpstr>'減価償却費 試算表'!Print_Area</vt:lpstr>
      <vt:lpstr>販売金額根拠!Print_Area</vt:lpstr>
      <vt:lpstr>'付加価値額根拠  (法人用)'!Print_Area</vt:lpstr>
      <vt:lpstr>'付加価値額根拠（個人用） '!Print_Area</vt:lpstr>
      <vt:lpstr>面積推移!Print_Area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天野　涼太郎</cp:lastModifiedBy>
  <cp:lastPrinted>2024-10-23T07:42:56Z</cp:lastPrinted>
  <dcterms:created xsi:type="dcterms:W3CDTF">2015-11-30T01:37:46Z</dcterms:created>
  <dcterms:modified xsi:type="dcterms:W3CDTF">2026-01-06T11:20:33Z</dcterms:modified>
</cp:coreProperties>
</file>