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B297F095-66B9-4510-8255-E116BE571D13}" xr6:coauthVersionLast="47" xr6:coauthVersionMax="47" xr10:uidLastSave="{00000000-0000-0000-0000-000000000000}"/>
  <workbookProtection workbookAlgorithmName="SHA-512" workbookHashValue="gVoYpxH5yMOf5iLLeGSlD2F7Ko9GeNpwjWeqgUcTEB98+ye9wtaNp3hYb/BDVFHWVXxcupAx7c51caBREkChoQ==" workbookSaltValue="71416/IAEv6nARjKEEnMig==" workbookSpinCount="100000" lockStructure="1"/>
  <bookViews>
    <workbookView xWindow="-108" yWindow="-108" windowWidth="23256" windowHeight="12576" tabRatio="861" firstSheet="1" activeTab="1" xr2:uid="{00000000-000D-0000-FFFF-FFFF00000000}"/>
  </bookViews>
  <sheets>
    <sheet name="入力用" sheetId="38" state="hidden" r:id="rId1"/>
    <sheet name="表紙" sheetId="33" r:id="rId2"/>
    <sheet name="配置予定技術者調書" sheetId="31" r:id="rId3"/>
    <sheet name="施工実績調書(市外)" sheetId="35" state="hidden" r:id="rId4"/>
    <sheet name="加算点申告表" sheetId="39" r:id="rId5"/>
    <sheet name="加算点算出チェックリスト" sheetId="30" r:id="rId6"/>
  </sheets>
  <definedNames>
    <definedName name="_xlnm.Print_Area" localSheetId="5">加算点算出チェックリスト!$A$1:$K$75</definedName>
    <definedName name="_xlnm.Print_Area" localSheetId="4">加算点申告表!$A$1:$L$82</definedName>
    <definedName name="_xlnm.Print_Area" localSheetId="3">'施工実績調書(市外)'!$A$1:$G$23</definedName>
    <definedName name="_xlnm.Print_Area" localSheetId="0">入力用!$A$1:$R$38</definedName>
    <definedName name="_xlnm.Print_Area" localSheetId="2">配置予定技術者調書!$A$1:$AG$63</definedName>
    <definedName name="_xlnm.Print_Area" localSheetId="1">表紙!$B$1:$K$33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38" l="1"/>
  <c r="D17" i="38"/>
  <c r="M22" i="38" l="1"/>
  <c r="J22" i="38"/>
  <c r="D18" i="30"/>
  <c r="C18" i="30"/>
  <c r="D24" i="38" l="1"/>
  <c r="M23" i="38"/>
  <c r="J23" i="38" l="1"/>
  <c r="D21" i="38" s="1"/>
  <c r="J52" i="39" l="1"/>
  <c r="I52" i="39"/>
  <c r="D40" i="30" l="1"/>
  <c r="H52" i="39"/>
  <c r="H53" i="39" l="1"/>
  <c r="C30" i="39"/>
  <c r="C32" i="39"/>
  <c r="C27" i="39"/>
  <c r="C66" i="39"/>
  <c r="C69" i="39"/>
  <c r="C64" i="39"/>
  <c r="C62" i="39"/>
  <c r="C59" i="39"/>
  <c r="K35" i="39"/>
  <c r="K81" i="39"/>
  <c r="H82" i="39" l="1"/>
  <c r="D9" i="39"/>
  <c r="D69" i="39" l="1"/>
  <c r="C26" i="30" l="1"/>
  <c r="C23" i="30"/>
  <c r="C20" i="30"/>
  <c r="C62" i="30"/>
  <c r="C57" i="30"/>
  <c r="C60" i="30"/>
  <c r="C55" i="30"/>
  <c r="D66" i="39"/>
  <c r="D57" i="30" s="1"/>
  <c r="D64" i="39"/>
  <c r="D55" i="30" s="1"/>
  <c r="C18" i="31" l="1"/>
  <c r="D8" i="30" l="1"/>
  <c r="D16" i="39" l="1"/>
  <c r="D19" i="39"/>
  <c r="C50" i="30"/>
  <c r="C53" i="30"/>
  <c r="C48" i="30"/>
  <c r="C45" i="30"/>
  <c r="C43" i="30"/>
  <c r="H2" i="31" l="1"/>
  <c r="J15" i="38"/>
  <c r="J14" i="38"/>
  <c r="J13" i="38"/>
  <c r="D15" i="38"/>
  <c r="B19" i="33" s="1"/>
  <c r="F15" i="38"/>
  <c r="D13" i="38"/>
  <c r="B4" i="33" s="1"/>
  <c r="D14" i="38"/>
  <c r="B8" i="33" s="1"/>
  <c r="D29" i="38" l="1"/>
  <c r="F63" i="39" s="1"/>
  <c r="D28" i="38"/>
  <c r="F62" i="39" s="1"/>
  <c r="G4" i="39" l="1"/>
  <c r="E4" i="39"/>
  <c r="F33" i="38" l="1"/>
  <c r="E33" i="38"/>
  <c r="E34" i="38" s="1"/>
  <c r="D50" i="30"/>
  <c r="D20" i="30"/>
  <c r="D70" i="30"/>
  <c r="D67" i="30"/>
  <c r="D64" i="30"/>
  <c r="D48" i="30"/>
  <c r="D43" i="30"/>
  <c r="D23" i="30"/>
  <c r="G4" i="30"/>
  <c r="B13" i="35" l="1"/>
  <c r="G33" i="38"/>
  <c r="C81" i="39" s="1"/>
  <c r="F34" i="38"/>
  <c r="G34" i="38" s="1"/>
  <c r="B6" i="31"/>
  <c r="D26" i="30"/>
  <c r="D60" i="30"/>
  <c r="C50" i="31" l="1"/>
  <c r="C34" i="31"/>
  <c r="D26" i="38"/>
  <c r="D53" i="30"/>
  <c r="D73" i="30"/>
  <c r="D45" i="30"/>
  <c r="D37" i="30"/>
  <c r="D29" i="30"/>
  <c r="E4" i="30"/>
  <c r="E3" i="39"/>
  <c r="E3" i="30" s="1"/>
  <c r="E2" i="39"/>
  <c r="E2" i="30" s="1"/>
  <c r="D22" i="38"/>
  <c r="D21" i="39" s="1"/>
  <c r="D42" i="39" l="1"/>
  <c r="D32" i="30" s="1"/>
  <c r="D45" i="39"/>
  <c r="D35" i="30" s="1"/>
  <c r="D16" i="30"/>
  <c r="C72" i="39"/>
  <c r="C64" i="30" s="1"/>
  <c r="C77" i="39"/>
  <c r="C70" i="30" s="1"/>
  <c r="C79" i="39"/>
  <c r="C73" i="30" s="1"/>
  <c r="C74" i="39"/>
  <c r="C67" i="30" s="1"/>
  <c r="D62" i="30"/>
  <c r="D13" i="30"/>
  <c r="C11" i="35" l="1"/>
  <c r="C9" i="35"/>
  <c r="D19" i="38"/>
  <c r="B56" i="31" s="1"/>
  <c r="H4" i="31"/>
  <c r="H3" i="31"/>
  <c r="E29" i="33"/>
  <c r="E28" i="33"/>
  <c r="D11" i="30" l="1"/>
</calcChain>
</file>

<file path=xl/sharedStrings.xml><?xml version="1.0" encoding="utf-8"?>
<sst xmlns="http://schemas.openxmlformats.org/spreadsheetml/2006/main" count="490" uniqueCount="278">
  <si>
    <t>評 価 項 目</t>
  </si>
  <si>
    <t>３件以上</t>
    <phoneticPr fontId="2"/>
  </si>
  <si>
    <t>あり</t>
    <phoneticPr fontId="2"/>
  </si>
  <si>
    <t>Ａ　企業の技術力</t>
    <rPh sb="2" eb="4">
      <t>キギョウ</t>
    </rPh>
    <rPh sb="5" eb="7">
      <t>ギジュツ</t>
    </rPh>
    <rPh sb="7" eb="8">
      <t>リョク</t>
    </rPh>
    <phoneticPr fontId="2"/>
  </si>
  <si>
    <t>①</t>
    <phoneticPr fontId="2"/>
  </si>
  <si>
    <t>①</t>
    <phoneticPr fontId="2"/>
  </si>
  <si>
    <t>②</t>
    <phoneticPr fontId="2"/>
  </si>
  <si>
    <t>２件</t>
    <phoneticPr fontId="2"/>
  </si>
  <si>
    <t>③</t>
    <phoneticPr fontId="2"/>
  </si>
  <si>
    <t>なし</t>
    <phoneticPr fontId="2"/>
  </si>
  <si>
    <t>④</t>
    <phoneticPr fontId="2"/>
  </si>
  <si>
    <t>１件</t>
    <phoneticPr fontId="2"/>
  </si>
  <si>
    <t>０件</t>
    <rPh sb="1" eb="2">
      <t>ケン</t>
    </rPh>
    <phoneticPr fontId="2"/>
  </si>
  <si>
    <t>点≧80</t>
    <phoneticPr fontId="2"/>
  </si>
  <si>
    <t>②</t>
    <phoneticPr fontId="2"/>
  </si>
  <si>
    <t>③</t>
    <phoneticPr fontId="2"/>
  </si>
  <si>
    <t>②</t>
    <phoneticPr fontId="2"/>
  </si>
  <si>
    <t>１件以上</t>
    <rPh sb="2" eb="4">
      <t>イジョウ</t>
    </rPh>
    <phoneticPr fontId="2"/>
  </si>
  <si>
    <t>工事名</t>
    <rPh sb="0" eb="3">
      <t>コウジメイ</t>
    </rPh>
    <phoneticPr fontId="2"/>
  </si>
  <si>
    <t>入札参加社名</t>
    <rPh sb="0" eb="2">
      <t>ニュウサツ</t>
    </rPh>
    <rPh sb="2" eb="4">
      <t>サンカ</t>
    </rPh>
    <rPh sb="4" eb="6">
      <t>シャメイ</t>
    </rPh>
    <phoneticPr fontId="2"/>
  </si>
  <si>
    <t>電話番号</t>
    <rPh sb="0" eb="2">
      <t>デンワ</t>
    </rPh>
    <rPh sb="2" eb="4">
      <t>バンゴウ</t>
    </rPh>
    <phoneticPr fontId="2"/>
  </si>
  <si>
    <t>評価基準</t>
    <phoneticPr fontId="2"/>
  </si>
  <si>
    <t>配点</t>
    <rPh sb="0" eb="2">
      <t>ハイテン</t>
    </rPh>
    <phoneticPr fontId="2"/>
  </si>
  <si>
    <t>３件以上</t>
    <rPh sb="2" eb="4">
      <t>イジョウ</t>
    </rPh>
    <phoneticPr fontId="2"/>
  </si>
  <si>
    <t>Ｂ　配置予定技術者の能力</t>
  </si>
  <si>
    <t>障害者雇用の有無</t>
    <rPh sb="0" eb="3">
      <t>ショウガイシャ</t>
    </rPh>
    <rPh sb="3" eb="5">
      <t>コヨウ</t>
    </rPh>
    <rPh sb="6" eb="8">
      <t>ウム</t>
    </rPh>
    <phoneticPr fontId="2"/>
  </si>
  <si>
    <t>加　算　点　申　告　表</t>
    <rPh sb="0" eb="1">
      <t>カ</t>
    </rPh>
    <rPh sb="2" eb="3">
      <t>サン</t>
    </rPh>
    <rPh sb="4" eb="5">
      <t>テン</t>
    </rPh>
    <rPh sb="6" eb="7">
      <t>サル</t>
    </rPh>
    <rPh sb="8" eb="9">
      <t>コク</t>
    </rPh>
    <rPh sb="10" eb="11">
      <t>ヒョウ</t>
    </rPh>
    <phoneticPr fontId="2"/>
  </si>
  <si>
    <t>加算点算出チェックリスト</t>
    <rPh sb="0" eb="1">
      <t>カ</t>
    </rPh>
    <rPh sb="1" eb="2">
      <t>サン</t>
    </rPh>
    <rPh sb="2" eb="3">
      <t>テン</t>
    </rPh>
    <rPh sb="3" eb="5">
      <t>サンシュツ</t>
    </rPh>
    <phoneticPr fontId="2"/>
  </si>
  <si>
    <t>加算点は正確か？</t>
    <rPh sb="0" eb="1">
      <t>カ</t>
    </rPh>
    <rPh sb="1" eb="2">
      <t>サン</t>
    </rPh>
    <rPh sb="2" eb="3">
      <t>テン</t>
    </rPh>
    <rPh sb="4" eb="6">
      <t>セイカク</t>
    </rPh>
    <phoneticPr fontId="2"/>
  </si>
  <si>
    <t>事後審査に必要な書類は準備できているか？</t>
    <rPh sb="0" eb="2">
      <t>ジゴ</t>
    </rPh>
    <rPh sb="2" eb="4">
      <t>シンサ</t>
    </rPh>
    <rPh sb="5" eb="7">
      <t>ヒツヨウ</t>
    </rPh>
    <rPh sb="8" eb="10">
      <t>ショルイ</t>
    </rPh>
    <rPh sb="11" eb="13">
      <t>ジュンビ</t>
    </rPh>
    <phoneticPr fontId="2"/>
  </si>
  <si>
    <t>業種は合致しているか？</t>
    <rPh sb="0" eb="2">
      <t>ギョウシュ</t>
    </rPh>
    <rPh sb="3" eb="5">
      <t>ガッチ</t>
    </rPh>
    <phoneticPr fontId="2"/>
  </si>
  <si>
    <t>確認項目</t>
    <rPh sb="0" eb="2">
      <t>カクニン</t>
    </rPh>
    <rPh sb="2" eb="4">
      <t>コウモク</t>
    </rPh>
    <phoneticPr fontId="2"/>
  </si>
  <si>
    <t>チェック</t>
    <phoneticPr fontId="2"/>
  </si>
  <si>
    <t>加算点は正確か？</t>
    <phoneticPr fontId="2"/>
  </si>
  <si>
    <t>国家資格等</t>
  </si>
  <si>
    <t>資　格　名</t>
  </si>
  <si>
    <t>番　号　等</t>
  </si>
  <si>
    <t>監理技術者資格者証</t>
  </si>
  <si>
    <t>交付年月日</t>
  </si>
  <si>
    <t>番　　　号</t>
  </si>
  <si>
    <t>申請中の重複有無</t>
  </si>
  <si>
    <t>（３名まで申請できます。）</t>
    <phoneticPr fontId="2"/>
  </si>
  <si>
    <t>配置予定技術者調書</t>
    <rPh sb="0" eb="2">
      <t>ハイチ</t>
    </rPh>
    <rPh sb="2" eb="4">
      <t>ヨテイ</t>
    </rPh>
    <rPh sb="4" eb="7">
      <t>ギジュツシャ</t>
    </rPh>
    <rPh sb="7" eb="9">
      <t>チョウショ</t>
    </rPh>
    <phoneticPr fontId="9"/>
  </si>
  <si>
    <t>配置予定技術者１</t>
    <phoneticPr fontId="2"/>
  </si>
  <si>
    <t>配置予定技術者氏名</t>
  </si>
  <si>
    <t>配置予定技術者の雇用年月日</t>
  </si>
  <si>
    <t>配置予定技術者２</t>
    <phoneticPr fontId="9"/>
  </si>
  <si>
    <t>配置予定技術者３</t>
    <phoneticPr fontId="9"/>
  </si>
  <si>
    <t>※　本書に記載した配置予定者は、契約締結に際して原則として変更できません。</t>
    <phoneticPr fontId="9"/>
  </si>
  <si>
    <t>別記「総合評価に関する事項」の注意書きと合致しているか？</t>
    <rPh sb="0" eb="2">
      <t>ベッキ</t>
    </rPh>
    <rPh sb="3" eb="5">
      <t>ソウゴウ</t>
    </rPh>
    <rPh sb="5" eb="7">
      <t>ヒョウカ</t>
    </rPh>
    <rPh sb="8" eb="9">
      <t>カン</t>
    </rPh>
    <rPh sb="11" eb="13">
      <t>ジコウ</t>
    </rPh>
    <rPh sb="15" eb="18">
      <t>チュウイガ</t>
    </rPh>
    <rPh sb="20" eb="22">
      <t>ガッチ</t>
    </rPh>
    <phoneticPr fontId="2"/>
  </si>
  <si>
    <t>【注意】加算点申告表の記載内容等を確認後、該当項目のチェック欄に✓を入れてください。（チェック欄をクリックするとチェックが入ります。）</t>
    <rPh sb="1" eb="3">
      <t>チュウイ</t>
    </rPh>
    <rPh sb="4" eb="5">
      <t>カ</t>
    </rPh>
    <rPh sb="5" eb="6">
      <t>サン</t>
    </rPh>
    <rPh sb="6" eb="7">
      <t>テン</t>
    </rPh>
    <rPh sb="7" eb="9">
      <t>シンコク</t>
    </rPh>
    <rPh sb="9" eb="10">
      <t>ヒョウ</t>
    </rPh>
    <rPh sb="11" eb="13">
      <t>キサイ</t>
    </rPh>
    <rPh sb="13" eb="15">
      <t>ナイヨウ</t>
    </rPh>
    <rPh sb="15" eb="16">
      <t>トウ</t>
    </rPh>
    <rPh sb="17" eb="19">
      <t>カクニン</t>
    </rPh>
    <rPh sb="19" eb="20">
      <t>ゴ</t>
    </rPh>
    <rPh sb="21" eb="23">
      <t>ガイトウ</t>
    </rPh>
    <rPh sb="23" eb="25">
      <t>コウモク</t>
    </rPh>
    <rPh sb="30" eb="31">
      <t>ラン</t>
    </rPh>
    <rPh sb="34" eb="35">
      <t>イ</t>
    </rPh>
    <phoneticPr fontId="2"/>
  </si>
  <si>
    <t>○配置予定技術者調書に必要事項を記入した。</t>
    <rPh sb="1" eb="3">
      <t>ハイチ</t>
    </rPh>
    <rPh sb="11" eb="13">
      <t>ヒツヨウ</t>
    </rPh>
    <rPh sb="13" eb="15">
      <t>ジコウ</t>
    </rPh>
    <rPh sb="16" eb="18">
      <t>キニュウ</t>
    </rPh>
    <phoneticPr fontId="2"/>
  </si>
  <si>
    <t>○加算点申告表に必要事項を記入した。</t>
    <rPh sb="8" eb="10">
      <t>ヒツヨウ</t>
    </rPh>
    <rPh sb="10" eb="12">
      <t>ジコウ</t>
    </rPh>
    <rPh sb="13" eb="15">
      <t>キニュウ</t>
    </rPh>
    <phoneticPr fontId="2"/>
  </si>
  <si>
    <t>○加算点算出チェックリストに必要事項を記入した。</t>
    <rPh sb="14" eb="16">
      <t>ヒツヨウ</t>
    </rPh>
    <rPh sb="16" eb="18">
      <t>ジコウ</t>
    </rPh>
    <rPh sb="19" eb="21">
      <t>キニュウ</t>
    </rPh>
    <phoneticPr fontId="2"/>
  </si>
  <si>
    <t>提出資料</t>
    <rPh sb="0" eb="2">
      <t>テイシュツ</t>
    </rPh>
    <rPh sb="2" eb="4">
      <t>シリョウ</t>
    </rPh>
    <phoneticPr fontId="2"/>
  </si>
  <si>
    <t>チェック欄</t>
    <rPh sb="4" eb="5">
      <t>ラン</t>
    </rPh>
    <phoneticPr fontId="2"/>
  </si>
  <si>
    <t>工事番号</t>
    <rPh sb="0" eb="2">
      <t>コウジ</t>
    </rPh>
    <rPh sb="2" eb="4">
      <t>バンゴウ</t>
    </rPh>
    <phoneticPr fontId="2"/>
  </si>
  <si>
    <t>工事名</t>
    <rPh sb="0" eb="2">
      <t>コウジ</t>
    </rPh>
    <rPh sb="2" eb="3">
      <t>メイ</t>
    </rPh>
    <phoneticPr fontId="2"/>
  </si>
  <si>
    <t>工事番号</t>
    <rPh sb="0" eb="2">
      <t>コウジ</t>
    </rPh>
    <rPh sb="2" eb="4">
      <t>バンゴウ</t>
    </rPh>
    <phoneticPr fontId="2"/>
  </si>
  <si>
    <t>入札参加社名</t>
    <phoneticPr fontId="2"/>
  </si>
  <si>
    <t>監理技術者講習修了証</t>
    <rPh sb="7" eb="9">
      <t>シュウリョウ</t>
    </rPh>
    <phoneticPr fontId="2"/>
  </si>
  <si>
    <t>修了年月日</t>
    <rPh sb="0" eb="2">
      <t>シュウリョウ</t>
    </rPh>
    <phoneticPr fontId="2"/>
  </si>
  <si>
    <t>雇用実績あり</t>
    <rPh sb="0" eb="2">
      <t>コヨウ</t>
    </rPh>
    <rPh sb="2" eb="4">
      <t>ジッセキ</t>
    </rPh>
    <phoneticPr fontId="2"/>
  </si>
  <si>
    <t>Ｃ　地域精通度・貢献度</t>
    <phoneticPr fontId="2"/>
  </si>
  <si>
    <t>更生保護における就労支援</t>
    <rPh sb="0" eb="2">
      <t>コウセイ</t>
    </rPh>
    <rPh sb="2" eb="4">
      <t>ホゴ</t>
    </rPh>
    <rPh sb="8" eb="10">
      <t>シュウロウ</t>
    </rPh>
    <rPh sb="10" eb="12">
      <t>シエン</t>
    </rPh>
    <phoneticPr fontId="2"/>
  </si>
  <si>
    <t>Ｃ　地域精通度・貢献度</t>
    <rPh sb="2" eb="4">
      <t>チイキ</t>
    </rPh>
    <rPh sb="4" eb="6">
      <t>セイツウ</t>
    </rPh>
    <rPh sb="6" eb="7">
      <t>ド</t>
    </rPh>
    <rPh sb="8" eb="11">
      <t>コウケンド</t>
    </rPh>
    <phoneticPr fontId="2"/>
  </si>
  <si>
    <t>※　本書に記載した配置予定技術者を複数の入札の配置予定技術者として申請している場合は、申請中の重複有無欄に有無を記入すること。この場合、</t>
    <phoneticPr fontId="2"/>
  </si>
  <si>
    <t>開札順に配置予定技術者を確定し落札決定する。</t>
    <phoneticPr fontId="2"/>
  </si>
  <si>
    <t>上記以外</t>
    <rPh sb="0" eb="2">
      <t>ジョウキ</t>
    </rPh>
    <rPh sb="2" eb="4">
      <t>イガイ</t>
    </rPh>
    <phoneticPr fontId="2"/>
  </si>
  <si>
    <t>工事名とコリンズ登録番号</t>
    <rPh sb="0" eb="2">
      <t>コウジ</t>
    </rPh>
    <rPh sb="8" eb="10">
      <t>トウロク</t>
    </rPh>
    <rPh sb="10" eb="12">
      <t>バンゴウ</t>
    </rPh>
    <phoneticPr fontId="2"/>
  </si>
  <si>
    <t xml:space="preserve">
</t>
    <phoneticPr fontId="2"/>
  </si>
  <si>
    <t xml:space="preserve">
</t>
    <phoneticPr fontId="2"/>
  </si>
  <si>
    <t>施　工　実　績　調　書</t>
    <rPh sb="0" eb="1">
      <t>シ</t>
    </rPh>
    <rPh sb="2" eb="3">
      <t>コウ</t>
    </rPh>
    <rPh sb="4" eb="5">
      <t>ミ</t>
    </rPh>
    <rPh sb="6" eb="7">
      <t>イサオ</t>
    </rPh>
    <rPh sb="8" eb="9">
      <t>チョウ</t>
    </rPh>
    <rPh sb="10" eb="11">
      <t>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</si>
  <si>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</si>
  <si>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</si>
  <si>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　下記のとおり、施工実績を届出ます。</t>
    <rPh sb="1" eb="3">
      <t>カキ</t>
    </rPh>
    <rPh sb="8" eb="10">
      <t>シコウ</t>
    </rPh>
    <rPh sb="10" eb="12">
      <t>ジッセキ</t>
    </rPh>
    <rPh sb="13" eb="15">
      <t>トドケデ</t>
    </rPh>
    <phoneticPr fontId="2"/>
  </si>
  <si>
    <t>記</t>
    <rPh sb="0" eb="1">
      <t>キ</t>
    </rPh>
    <phoneticPr fontId="2"/>
  </si>
  <si>
    <t>工事
番号</t>
    <rPh sb="0" eb="2">
      <t>コウジ</t>
    </rPh>
    <rPh sb="3" eb="5">
      <t>バンゴウ</t>
    </rPh>
    <phoneticPr fontId="2"/>
  </si>
  <si>
    <t>工事
名</t>
    <rPh sb="0" eb="2">
      <t>コウジ</t>
    </rPh>
    <rPh sb="3" eb="4">
      <t>メイ</t>
    </rPh>
    <phoneticPr fontId="2"/>
  </si>
  <si>
    <t>工　事　実　績　　　記　載　欄</t>
    <rPh sb="0" eb="1">
      <t>コウ</t>
    </rPh>
    <rPh sb="2" eb="3">
      <t>コト</t>
    </rPh>
    <rPh sb="4" eb="5">
      <t>ミ</t>
    </rPh>
    <rPh sb="6" eb="7">
      <t>イサオ</t>
    </rPh>
    <rPh sb="10" eb="11">
      <t>キ</t>
    </rPh>
    <rPh sb="12" eb="13">
      <t>ザイ</t>
    </rPh>
    <rPh sb="14" eb="15">
      <t>ラン</t>
    </rPh>
    <phoneticPr fontId="2"/>
  </si>
  <si>
    <t>工　 事   名</t>
    <rPh sb="0" eb="1">
      <t>コウ</t>
    </rPh>
    <rPh sb="3" eb="4">
      <t>コト</t>
    </rPh>
    <rPh sb="7" eb="8">
      <t>メイ</t>
    </rPh>
    <phoneticPr fontId="2"/>
  </si>
  <si>
    <t>工 事 番 号</t>
    <rPh sb="0" eb="1">
      <t>コウ</t>
    </rPh>
    <rPh sb="2" eb="3">
      <t>コト</t>
    </rPh>
    <rPh sb="4" eb="5">
      <t>バン</t>
    </rPh>
    <rPh sb="6" eb="7">
      <t>ゴウ</t>
    </rPh>
    <phoneticPr fontId="2"/>
  </si>
  <si>
    <t>※安城市発注工事の場合は記載してください。</t>
    <rPh sb="6" eb="8">
      <t>コウジ</t>
    </rPh>
    <rPh sb="12" eb="14">
      <t>キサイ</t>
    </rPh>
    <phoneticPr fontId="2"/>
  </si>
  <si>
    <t>CORINS登録番号</t>
    <rPh sb="6" eb="8">
      <t>トウロク</t>
    </rPh>
    <rPh sb="8" eb="10">
      <t>バンゴウ</t>
    </rPh>
    <phoneticPr fontId="2"/>
  </si>
  <si>
    <t>※CORINSに登録のある場合は記載してください。</t>
    <rPh sb="8" eb="10">
      <t>トウロク</t>
    </rPh>
    <rPh sb="16" eb="18">
      <t>キサイ</t>
    </rPh>
    <phoneticPr fontId="2"/>
  </si>
  <si>
    <t>発注機関名</t>
    <rPh sb="0" eb="2">
      <t>ハッチュウ</t>
    </rPh>
    <rPh sb="2" eb="4">
      <t>キカン</t>
    </rPh>
    <rPh sb="4" eb="5">
      <t>メイ</t>
    </rPh>
    <phoneticPr fontId="2"/>
  </si>
  <si>
    <t>契 約 金 額</t>
    <rPh sb="0" eb="3">
      <t>ケイヤク</t>
    </rPh>
    <rPh sb="4" eb="7">
      <t>キンガク</t>
    </rPh>
    <phoneticPr fontId="2"/>
  </si>
  <si>
    <t>工 事 期 間</t>
    <rPh sb="0" eb="1">
      <t>コウ</t>
    </rPh>
    <rPh sb="2" eb="3">
      <t>コト</t>
    </rPh>
    <rPh sb="4" eb="5">
      <t>キ</t>
    </rPh>
    <rPh sb="6" eb="7">
      <t>アイダ</t>
    </rPh>
    <phoneticPr fontId="2"/>
  </si>
  <si>
    <t>※工事実績確認のため、別に書類の提出を求める場合があります。</t>
    <rPh sb="1" eb="3">
      <t>コウジ</t>
    </rPh>
    <rPh sb="3" eb="5">
      <t>ジッセキ</t>
    </rPh>
    <phoneticPr fontId="2"/>
  </si>
  <si>
    <t>※ファイル名を変更しないでください。</t>
    <rPh sb="5" eb="6">
      <t>メイ</t>
    </rPh>
    <rPh sb="7" eb="9">
      <t>ヘンコウ</t>
    </rPh>
    <phoneticPr fontId="2"/>
  </si>
  <si>
    <t>実績あり</t>
    <rPh sb="0" eb="2">
      <t>ジッセキ</t>
    </rPh>
    <phoneticPr fontId="2"/>
  </si>
  <si>
    <t>実績なし</t>
    <rPh sb="0" eb="2">
      <t>ジッセキ</t>
    </rPh>
    <phoneticPr fontId="2"/>
  </si>
  <si>
    <t>コリンズ登録番号</t>
  </si>
  <si>
    <t>工事概要</t>
    <rPh sb="0" eb="2">
      <t>コウジ</t>
    </rPh>
    <rPh sb="2" eb="4">
      <t>ガイヨウ</t>
    </rPh>
    <phoneticPr fontId="2"/>
  </si>
  <si>
    <t>工種</t>
    <rPh sb="0" eb="2">
      <t>コウシュ</t>
    </rPh>
    <phoneticPr fontId="2"/>
  </si>
  <si>
    <t>公告時期</t>
    <rPh sb="0" eb="2">
      <t>コウコク</t>
    </rPh>
    <rPh sb="2" eb="4">
      <t>ジキ</t>
    </rPh>
    <phoneticPr fontId="2"/>
  </si>
  <si>
    <t>土木一式</t>
    <rPh sb="0" eb="2">
      <t>ドボク</t>
    </rPh>
    <rPh sb="2" eb="4">
      <t>イッシキ</t>
    </rPh>
    <phoneticPr fontId="2"/>
  </si>
  <si>
    <t>建築一式</t>
    <rPh sb="0" eb="2">
      <t>ケンチク</t>
    </rPh>
    <rPh sb="2" eb="4">
      <t>イッシキ</t>
    </rPh>
    <phoneticPr fontId="2"/>
  </si>
  <si>
    <t>電気</t>
    <rPh sb="0" eb="2">
      <t>デンキ</t>
    </rPh>
    <phoneticPr fontId="2"/>
  </si>
  <si>
    <t>管</t>
    <rPh sb="0" eb="1">
      <t>カン</t>
    </rPh>
    <phoneticPr fontId="2"/>
  </si>
  <si>
    <t>舗装</t>
    <rPh sb="0" eb="2">
      <t>ホソウ</t>
    </rPh>
    <phoneticPr fontId="2"/>
  </si>
  <si>
    <t>造園</t>
    <rPh sb="0" eb="2">
      <t>ゾウエン</t>
    </rPh>
    <phoneticPr fontId="2"/>
  </si>
  <si>
    <t>水道施設</t>
    <rPh sb="0" eb="2">
      <t>スイドウ</t>
    </rPh>
    <rPh sb="2" eb="4">
      <t>シセツ</t>
    </rPh>
    <phoneticPr fontId="2"/>
  </si>
  <si>
    <t>工事</t>
    <rPh sb="0" eb="2">
      <t>コウジ</t>
    </rPh>
    <phoneticPr fontId="2"/>
  </si>
  <si>
    <t>工事番号</t>
    <rPh sb="0" eb="2">
      <t>コウジ</t>
    </rPh>
    <rPh sb="2" eb="4">
      <t>バンゴウ</t>
    </rPh>
    <phoneticPr fontId="2"/>
  </si>
  <si>
    <t>工事名</t>
    <rPh sb="0" eb="3">
      <t>コウジメイ</t>
    </rPh>
    <phoneticPr fontId="2"/>
  </si>
  <si>
    <t>建設工事の種類</t>
    <rPh sb="0" eb="2">
      <t>ケンセツ</t>
    </rPh>
    <rPh sb="2" eb="4">
      <t>コウジ</t>
    </rPh>
    <rPh sb="5" eb="7">
      <t>シュルイ</t>
    </rPh>
    <phoneticPr fontId="2"/>
  </si>
  <si>
    <t>【重要】参加申請添付書類チェックリスト</t>
    <rPh sb="1" eb="3">
      <t>ジュウヨウ</t>
    </rPh>
    <rPh sb="4" eb="6">
      <t>サンカ</t>
    </rPh>
    <rPh sb="6" eb="8">
      <t>シンセイ</t>
    </rPh>
    <rPh sb="8" eb="10">
      <t>テンプ</t>
    </rPh>
    <rPh sb="10" eb="12">
      <t>ショルイ</t>
    </rPh>
    <phoneticPr fontId="2"/>
  </si>
  <si>
    <t>監理技術者配置</t>
    <rPh sb="0" eb="2">
      <t>カンリ</t>
    </rPh>
    <rPh sb="2" eb="5">
      <t>ギジュツシャ</t>
    </rPh>
    <rPh sb="5" eb="7">
      <t>ハイチ</t>
    </rPh>
    <phoneticPr fontId="2"/>
  </si>
  <si>
    <t>万円以上の下請契約</t>
    <rPh sb="0" eb="2">
      <t>マンエン</t>
    </rPh>
    <rPh sb="2" eb="4">
      <t>イジョウ</t>
    </rPh>
    <rPh sb="5" eb="7">
      <t>シタウ</t>
    </rPh>
    <rPh sb="7" eb="9">
      <t>ケイヤク</t>
    </rPh>
    <phoneticPr fontId="2"/>
  </si>
  <si>
    <t>施工実績（過去10年間）</t>
    <rPh sb="0" eb="2">
      <t>セコウ</t>
    </rPh>
    <rPh sb="2" eb="4">
      <t>ジッセキ</t>
    </rPh>
    <phoneticPr fontId="2"/>
  </si>
  <si>
    <t>▼プルダウンメニュー</t>
    <phoneticPr fontId="2"/>
  </si>
  <si>
    <t>監理技術者</t>
    <rPh sb="0" eb="2">
      <t>カンリ</t>
    </rPh>
    <rPh sb="2" eb="5">
      <t>ギジュツシャ</t>
    </rPh>
    <phoneticPr fontId="2"/>
  </si>
  <si>
    <t>入力箇所</t>
    <rPh sb="0" eb="2">
      <t>ニュウリョク</t>
    </rPh>
    <rPh sb="2" eb="4">
      <t>カショ</t>
    </rPh>
    <phoneticPr fontId="2"/>
  </si>
  <si>
    <t>自動入力箇所※要確認</t>
    <rPh sb="0" eb="2">
      <t>ジドウ</t>
    </rPh>
    <rPh sb="2" eb="4">
      <t>ニュウリョク</t>
    </rPh>
    <rPh sb="4" eb="6">
      <t>カショ</t>
    </rPh>
    <rPh sb="7" eb="8">
      <t>ヨウ</t>
    </rPh>
    <rPh sb="8" eb="10">
      <t>カクニン</t>
    </rPh>
    <phoneticPr fontId="2"/>
  </si>
  <si>
    <t>入力シート</t>
    <rPh sb="0" eb="2">
      <t>ニュウリョク</t>
    </rPh>
    <phoneticPr fontId="2"/>
  </si>
  <si>
    <t>【注意】公告及び別記「総合評価方式に関する事項」をご確認いただき、黄色部分に直接入力をお願いします。</t>
    <phoneticPr fontId="2"/>
  </si>
  <si>
    <t>　　　　 なお、加算点申告表に記載漏れがあった場合は、加算点の対象とならないのでご注意ください。</t>
    <rPh sb="27" eb="29">
      <t>カサン</t>
    </rPh>
    <rPh sb="29" eb="30">
      <t>テン</t>
    </rPh>
    <rPh sb="31" eb="33">
      <t>タイショウ</t>
    </rPh>
    <rPh sb="41" eb="43">
      <t>チュウイ</t>
    </rPh>
    <phoneticPr fontId="2"/>
  </si>
  <si>
    <t>成績評定（前年）</t>
    <rPh sb="0" eb="2">
      <t>セイセキ</t>
    </rPh>
    <rPh sb="2" eb="4">
      <t>ヒョウテイ</t>
    </rPh>
    <rPh sb="5" eb="7">
      <t>ゼンネン</t>
    </rPh>
    <phoneticPr fontId="2"/>
  </si>
  <si>
    <t>年度</t>
    <rPh sb="0" eb="2">
      <t>ネンド</t>
    </rPh>
    <phoneticPr fontId="2"/>
  </si>
  <si>
    <t>4～6月</t>
    <rPh sb="3" eb="4">
      <t>ガツ</t>
    </rPh>
    <phoneticPr fontId="2"/>
  </si>
  <si>
    <t>選択箇所</t>
    <rPh sb="0" eb="2">
      <t>センタク</t>
    </rPh>
    <rPh sb="2" eb="4">
      <t>カショ</t>
    </rPh>
    <phoneticPr fontId="2"/>
  </si>
  <si>
    <t>成績評定（過去3年間）</t>
    <rPh sb="0" eb="2">
      <t>セイセキ</t>
    </rPh>
    <rPh sb="2" eb="4">
      <t>ヒョウテイ</t>
    </rPh>
    <rPh sb="5" eb="7">
      <t>カコ</t>
    </rPh>
    <rPh sb="8" eb="9">
      <t>ネン</t>
    </rPh>
    <rPh sb="9" eb="10">
      <t>アイダ</t>
    </rPh>
    <phoneticPr fontId="2"/>
  </si>
  <si>
    <t>成績評定（前年or前々年）</t>
    <rPh sb="0" eb="2">
      <t>セイセキ</t>
    </rPh>
    <rPh sb="2" eb="4">
      <t>ヒョウテイ</t>
    </rPh>
    <rPh sb="5" eb="7">
      <t>ゼンネン</t>
    </rPh>
    <rPh sb="9" eb="10">
      <t>ゼン</t>
    </rPh>
    <rPh sb="11" eb="12">
      <t>ネン</t>
    </rPh>
    <phoneticPr fontId="2"/>
  </si>
  <si>
    <t>成績評定（過去３年間）</t>
    <rPh sb="0" eb="2">
      <t>セイセキ</t>
    </rPh>
    <rPh sb="2" eb="4">
      <t>ヒョウテイ</t>
    </rPh>
    <rPh sb="5" eb="7">
      <t>カコ</t>
    </rPh>
    <rPh sb="8" eb="10">
      <t>ネンカン</t>
    </rPh>
    <phoneticPr fontId="2"/>
  </si>
  <si>
    <t>施工実績（過去５年間）</t>
    <rPh sb="0" eb="2">
      <t>セコウ</t>
    </rPh>
    <rPh sb="2" eb="4">
      <t>ジッセキ</t>
    </rPh>
    <phoneticPr fontId="2"/>
  </si>
  <si>
    <t>入札参加資格停止措置</t>
    <rPh sb="0" eb="2">
      <t>ニュウサツ</t>
    </rPh>
    <rPh sb="2" eb="4">
      <t>サンカ</t>
    </rPh>
    <rPh sb="4" eb="6">
      <t>シカク</t>
    </rPh>
    <rPh sb="6" eb="8">
      <t>テイシ</t>
    </rPh>
    <rPh sb="8" eb="10">
      <t>ソチ</t>
    </rPh>
    <phoneticPr fontId="2"/>
  </si>
  <si>
    <t>建築一式</t>
    <rPh sb="0" eb="2">
      <t>ケンチク</t>
    </rPh>
    <rPh sb="2" eb="4">
      <t>イッシキ</t>
    </rPh>
    <phoneticPr fontId="2"/>
  </si>
  <si>
    <t>土木一式</t>
    <rPh sb="0" eb="4">
      <t>ドボクイッシキ</t>
    </rPh>
    <phoneticPr fontId="2"/>
  </si>
  <si>
    <t>水道施設</t>
    <rPh sb="0" eb="2">
      <t>スイドウ</t>
    </rPh>
    <rPh sb="2" eb="4">
      <t>シセツ</t>
    </rPh>
    <phoneticPr fontId="2"/>
  </si>
  <si>
    <t>その他</t>
    <rPh sb="2" eb="3">
      <t>タ</t>
    </rPh>
    <phoneticPr fontId="2"/>
  </si>
  <si>
    <t>工事の種類</t>
    <rPh sb="0" eb="2">
      <t>コウジ</t>
    </rPh>
    <rPh sb="3" eb="5">
      <t>シュルイ</t>
    </rPh>
    <phoneticPr fontId="2"/>
  </si>
  <si>
    <t>Ｃ-④評価項目</t>
    <rPh sb="3" eb="5">
      <t>ヒョウカ</t>
    </rPh>
    <rPh sb="5" eb="7">
      <t>コウモク</t>
    </rPh>
    <phoneticPr fontId="2"/>
  </si>
  <si>
    <t>○○工事</t>
    <rPh sb="2" eb="4">
      <t>コウジ</t>
    </rPh>
    <phoneticPr fontId="2"/>
  </si>
  <si>
    <t>締結あり</t>
    <rPh sb="0" eb="2">
      <t>テイケツ</t>
    </rPh>
    <phoneticPr fontId="2"/>
  </si>
  <si>
    <t>協力雇用主登録あり</t>
    <phoneticPr fontId="2"/>
  </si>
  <si>
    <t>地域</t>
    <rPh sb="0" eb="2">
      <t>チイキ</t>
    </rPh>
    <phoneticPr fontId="2"/>
  </si>
  <si>
    <t>市内</t>
    <rPh sb="0" eb="1">
      <t>シナイ</t>
    </rPh>
    <phoneticPr fontId="2"/>
  </si>
  <si>
    <t>地域要件</t>
    <rPh sb="0" eb="2">
      <t>チイキ</t>
    </rPh>
    <rPh sb="2" eb="4">
      <t>ヨウケン</t>
    </rPh>
    <phoneticPr fontId="2"/>
  </si>
  <si>
    <t>入札参加社名</t>
    <rPh sb="0" eb="1">
      <t>ニュウ</t>
    </rPh>
    <rPh sb="1" eb="2">
      <t>サツ</t>
    </rPh>
    <rPh sb="2" eb="4">
      <t>サンカ</t>
    </rPh>
    <rPh sb="4" eb="5">
      <t>シャ</t>
    </rPh>
    <rPh sb="5" eb="6">
      <t>メイ</t>
    </rPh>
    <phoneticPr fontId="2"/>
  </si>
  <si>
    <t>-</t>
    <phoneticPr fontId="2"/>
  </si>
  <si>
    <t>加算点小計（満点10）</t>
    <rPh sb="0" eb="1">
      <t>カ</t>
    </rPh>
    <rPh sb="1" eb="2">
      <t>サン</t>
    </rPh>
    <rPh sb="2" eb="3">
      <t>テン</t>
    </rPh>
    <rPh sb="3" eb="5">
      <t>ショウケイ</t>
    </rPh>
    <rPh sb="6" eb="8">
      <t>マンテン</t>
    </rPh>
    <phoneticPr fontId="2"/>
  </si>
  <si>
    <t>配置予定技術者別小計（満点10）</t>
    <rPh sb="0" eb="2">
      <t>ハイチ</t>
    </rPh>
    <rPh sb="2" eb="4">
      <t>ヨテイ</t>
    </rPh>
    <rPh sb="4" eb="7">
      <t>ギジュツシャ</t>
    </rPh>
    <rPh sb="7" eb="8">
      <t>ベツ</t>
    </rPh>
    <rPh sb="8" eb="10">
      <t>ショウケイ</t>
    </rPh>
    <rPh sb="11" eb="13">
      <t>マンテン</t>
    </rPh>
    <phoneticPr fontId="2"/>
  </si>
  <si>
    <t>Ｃ加算点小計</t>
    <rPh sb="1" eb="3">
      <t>カサン</t>
    </rPh>
    <rPh sb="3" eb="4">
      <t>テン</t>
    </rPh>
    <rPh sb="4" eb="6">
      <t>ショウケイ</t>
    </rPh>
    <phoneticPr fontId="2"/>
  </si>
  <si>
    <t>Ａ～Ｃ加算点合計</t>
    <rPh sb="3" eb="5">
      <t>カサン</t>
    </rPh>
    <rPh sb="5" eb="6">
      <t>テン</t>
    </rPh>
    <rPh sb="6" eb="8">
      <t>ゴウケイ</t>
    </rPh>
    <phoneticPr fontId="2"/>
  </si>
  <si>
    <t>市内</t>
    <rPh sb="0" eb="2">
      <t>シナイ</t>
    </rPh>
    <phoneticPr fontId="2"/>
  </si>
  <si>
    <t>市外</t>
    <rPh sb="0" eb="2">
      <t>シガイ</t>
    </rPh>
    <phoneticPr fontId="2"/>
  </si>
  <si>
    <t>工事の種類</t>
    <rPh sb="0" eb="2">
      <t>コウジ</t>
    </rPh>
    <rPh sb="3" eb="5">
      <t>シュルイ</t>
    </rPh>
    <phoneticPr fontId="2"/>
  </si>
  <si>
    <t>▼加算点最大（Ｃ小計、Ａ～Ｃ合計）</t>
    <rPh sb="1" eb="3">
      <t>カサン</t>
    </rPh>
    <rPh sb="3" eb="4">
      <t>テン</t>
    </rPh>
    <rPh sb="4" eb="6">
      <t>サイダイ</t>
    </rPh>
    <rPh sb="8" eb="10">
      <t>ショウケイ</t>
    </rPh>
    <rPh sb="14" eb="16">
      <t>ゴウケイ</t>
    </rPh>
    <phoneticPr fontId="2"/>
  </si>
  <si>
    <t>土木・建築・水道</t>
    <rPh sb="0" eb="2">
      <t>ドボク</t>
    </rPh>
    <rPh sb="3" eb="5">
      <t>ケンチク</t>
    </rPh>
    <rPh sb="6" eb="8">
      <t>スイドウ</t>
    </rPh>
    <phoneticPr fontId="2"/>
  </si>
  <si>
    <t>その他</t>
    <rPh sb="2" eb="3">
      <t>タ</t>
    </rPh>
    <phoneticPr fontId="2"/>
  </si>
  <si>
    <t>市内/市外</t>
    <rPh sb="0" eb="2">
      <t>シナイ</t>
    </rPh>
    <rPh sb="3" eb="5">
      <t>シガイ</t>
    </rPh>
    <phoneticPr fontId="2"/>
  </si>
  <si>
    <t>加算点最大</t>
    <rPh sb="0" eb="2">
      <t>カサン</t>
    </rPh>
    <rPh sb="2" eb="3">
      <t>テン</t>
    </rPh>
    <rPh sb="3" eb="5">
      <t>サイダイ</t>
    </rPh>
    <phoneticPr fontId="2"/>
  </si>
  <si>
    <t>最大</t>
    <rPh sb="0" eb="2">
      <t>サイダイ</t>
    </rPh>
    <phoneticPr fontId="2"/>
  </si>
  <si>
    <t>校閲⇒ブックの保護　パスワード：kensa</t>
    <rPh sb="0" eb="2">
      <t>コウエツ</t>
    </rPh>
    <rPh sb="7" eb="9">
      <t>ホゴ</t>
    </rPh>
    <phoneticPr fontId="2"/>
  </si>
  <si>
    <t>入力・チェック完了後、「入力用」タブ上で右クリック⇒「非表示」</t>
    <rPh sb="0" eb="2">
      <t>ニュウリョク</t>
    </rPh>
    <rPh sb="7" eb="9">
      <t>カンリョウ</t>
    </rPh>
    <rPh sb="9" eb="10">
      <t>ゴ</t>
    </rPh>
    <rPh sb="12" eb="14">
      <t>ニュウリョク</t>
    </rPh>
    <rPh sb="14" eb="15">
      <t>ヨウ</t>
    </rPh>
    <rPh sb="18" eb="19">
      <t>ジョウ</t>
    </rPh>
    <rPh sb="20" eb="21">
      <t>ミギ</t>
    </rPh>
    <rPh sb="27" eb="30">
      <t>ヒヒョウジ</t>
    </rPh>
    <phoneticPr fontId="2"/>
  </si>
  <si>
    <t>○○会社△△　××営業所</t>
    <rPh sb="2" eb="4">
      <t>カイシャ</t>
    </rPh>
    <rPh sb="9" eb="12">
      <t>エイギョウショ</t>
    </rPh>
    <phoneticPr fontId="2"/>
  </si>
  <si>
    <t>電話番号</t>
    <rPh sb="0" eb="2">
      <t>デンワ</t>
    </rPh>
    <rPh sb="2" eb="4">
      <t>バンゴウ</t>
    </rPh>
    <phoneticPr fontId="2"/>
  </si>
  <si>
    <t>年　　月　　日</t>
    <phoneticPr fontId="2"/>
  </si>
  <si>
    <t>年　　月　　日</t>
    <phoneticPr fontId="2"/>
  </si>
  <si>
    <t>（黄色のセルに入力してください。）</t>
    <rPh sb="1" eb="3">
      <t>キイロ</t>
    </rPh>
    <rPh sb="7" eb="9">
      <t>ニュウリョク</t>
    </rPh>
    <phoneticPr fontId="2"/>
  </si>
  <si>
    <t>１級国家資格</t>
    <rPh sb="1" eb="6">
      <t>キュウコッカシカク</t>
    </rPh>
    <phoneticPr fontId="2"/>
  </si>
  <si>
    <t>２級国家資格</t>
    <rPh sb="1" eb="2">
      <t>キュウ</t>
    </rPh>
    <rPh sb="2" eb="4">
      <t>コッカ</t>
    </rPh>
    <rPh sb="4" eb="6">
      <t>シカク</t>
    </rPh>
    <phoneticPr fontId="2"/>
  </si>
  <si>
    <t>法定雇用率以上</t>
    <rPh sb="0" eb="2">
      <t>ホウテイ</t>
    </rPh>
    <rPh sb="2" eb="4">
      <t>コヨウ</t>
    </rPh>
    <rPh sb="4" eb="5">
      <t>リツ</t>
    </rPh>
    <rPh sb="5" eb="7">
      <t>イジョウ</t>
    </rPh>
    <phoneticPr fontId="2"/>
  </si>
  <si>
    <t>取組が１つ</t>
    <rPh sb="0" eb="2">
      <t>トリクミ</t>
    </rPh>
    <phoneticPr fontId="2"/>
  </si>
  <si>
    <t>建設機械の保有</t>
    <rPh sb="0" eb="2">
      <t>ケンセツ</t>
    </rPh>
    <rPh sb="2" eb="4">
      <t>キカイ</t>
    </rPh>
    <rPh sb="5" eb="7">
      <t>ホユウ</t>
    </rPh>
    <phoneticPr fontId="2"/>
  </si>
  <si>
    <t>▼建設機械の保有状況</t>
    <rPh sb="1" eb="3">
      <t>ケンセツ</t>
    </rPh>
    <rPh sb="3" eb="5">
      <t>キカイ</t>
    </rPh>
    <rPh sb="6" eb="8">
      <t>ホユウ</t>
    </rPh>
    <rPh sb="8" eb="10">
      <t>ジョウキョウ</t>
    </rPh>
    <phoneticPr fontId="2"/>
  </si>
  <si>
    <t>土木・舗装・造園・水道</t>
    <rPh sb="0" eb="2">
      <t>ドボク</t>
    </rPh>
    <rPh sb="3" eb="5">
      <t>ホソウ</t>
    </rPh>
    <rPh sb="6" eb="8">
      <t>ゾウエン</t>
    </rPh>
    <rPh sb="9" eb="11">
      <t>スイドウ</t>
    </rPh>
    <phoneticPr fontId="2"/>
  </si>
  <si>
    <t>建築・電気・管</t>
    <rPh sb="0" eb="2">
      <t>ケンチク</t>
    </rPh>
    <rPh sb="3" eb="5">
      <t>デンキ</t>
    </rPh>
    <rPh sb="6" eb="7">
      <t>カン</t>
    </rPh>
    <phoneticPr fontId="2"/>
  </si>
  <si>
    <t>３台以上</t>
    <rPh sb="1" eb="2">
      <t>ダイ</t>
    </rPh>
    <rPh sb="2" eb="4">
      <t>イジョウ</t>
    </rPh>
    <phoneticPr fontId="2"/>
  </si>
  <si>
    <t>上記以外</t>
    <rPh sb="0" eb="2">
      <t>ジョウキ</t>
    </rPh>
    <rPh sb="2" eb="4">
      <t>イガイ</t>
    </rPh>
    <phoneticPr fontId="2"/>
  </si>
  <si>
    <t>▼業種により変わる内容　※申告表・ﾁｪｯｸﾘｽﾄから不要な行を削除すること</t>
    <rPh sb="1" eb="3">
      <t>ギョウシュ</t>
    </rPh>
    <rPh sb="6" eb="7">
      <t>カ</t>
    </rPh>
    <rPh sb="9" eb="11">
      <t>ナイヨウ</t>
    </rPh>
    <rPh sb="13" eb="15">
      <t>シンコク</t>
    </rPh>
    <rPh sb="15" eb="16">
      <t>ヒョウ</t>
    </rPh>
    <rPh sb="26" eb="28">
      <t>フヨウ</t>
    </rPh>
    <rPh sb="29" eb="30">
      <t>ギョウ</t>
    </rPh>
    <rPh sb="31" eb="33">
      <t>サクジョ</t>
    </rPh>
    <phoneticPr fontId="2"/>
  </si>
  <si>
    <t>準市内,知立管内,県内</t>
    <rPh sb="0" eb="2">
      <t>シナイ</t>
    </rPh>
    <rPh sb="4" eb="6">
      <t>チリュウ</t>
    </rPh>
    <rPh sb="6" eb="8">
      <t>カンナイ</t>
    </rPh>
    <rPh sb="9" eb="11">
      <t>ケンナイ</t>
    </rPh>
    <phoneticPr fontId="2"/>
  </si>
  <si>
    <t>シートの種類</t>
    <rPh sb="4" eb="6">
      <t>シュルイ</t>
    </rPh>
    <phoneticPr fontId="2"/>
  </si>
  <si>
    <t>３種類</t>
    <rPh sb="1" eb="3">
      <t>シュルイ</t>
    </rPh>
    <phoneticPr fontId="2"/>
  </si>
  <si>
    <t>４種類</t>
    <rPh sb="1" eb="3">
      <t>シュルイ</t>
    </rPh>
    <phoneticPr fontId="2"/>
  </si>
  <si>
    <t>【加算点申告表・加算点算出チェックリスト・施工実績調書（市外）】</t>
    <rPh sb="1" eb="3">
      <t>カサン</t>
    </rPh>
    <rPh sb="3" eb="4">
      <t>テン</t>
    </rPh>
    <rPh sb="4" eb="6">
      <t>シンコク</t>
    </rPh>
    <rPh sb="6" eb="7">
      <t>ヒョウ</t>
    </rPh>
    <rPh sb="8" eb="10">
      <t>カサン</t>
    </rPh>
    <rPh sb="10" eb="11">
      <t>テン</t>
    </rPh>
    <rPh sb="11" eb="13">
      <t>サンシュツ</t>
    </rPh>
    <rPh sb="21" eb="23">
      <t>セコウ</t>
    </rPh>
    <rPh sb="23" eb="25">
      <t>ジッセキ</t>
    </rPh>
    <rPh sb="25" eb="27">
      <t>チョウショ</t>
    </rPh>
    <rPh sb="28" eb="30">
      <t>シガイ</t>
    </rPh>
    <phoneticPr fontId="2"/>
  </si>
  <si>
    <t>【表紙】</t>
    <rPh sb="1" eb="3">
      <t>ヒョウシ</t>
    </rPh>
    <phoneticPr fontId="2"/>
  </si>
  <si>
    <t>市内</t>
    <rPh sb="0" eb="2">
      <t>シナイ</t>
    </rPh>
    <phoneticPr fontId="2"/>
  </si>
  <si>
    <t>市外</t>
    <rPh sb="0" eb="2">
      <t>シガイ</t>
    </rPh>
    <phoneticPr fontId="2"/>
  </si>
  <si>
    <t>施工実績調書、</t>
    <rPh sb="0" eb="2">
      <t>セコウ</t>
    </rPh>
    <rPh sb="2" eb="4">
      <t>ジッセキ</t>
    </rPh>
    <rPh sb="4" eb="6">
      <t>チョウショ</t>
    </rPh>
    <phoneticPr fontId="2"/>
  </si>
  <si>
    <t>シートの追加</t>
    <rPh sb="4" eb="6">
      <t>ツイカ</t>
    </rPh>
    <phoneticPr fontId="2"/>
  </si>
  <si>
    <t>（市内：３種類／市外：４種類）</t>
    <rPh sb="1" eb="3">
      <t>シナイ</t>
    </rPh>
    <rPh sb="5" eb="7">
      <t>シュルイ</t>
    </rPh>
    <rPh sb="8" eb="10">
      <t>シガイ</t>
    </rPh>
    <rPh sb="12" eb="14">
      <t>シュルイ</t>
    </rPh>
    <phoneticPr fontId="2"/>
  </si>
  <si>
    <t>👈市内の場合、行非表示</t>
    <rPh sb="2" eb="4">
      <t>シナイ</t>
    </rPh>
    <rPh sb="5" eb="7">
      <t>バアイ</t>
    </rPh>
    <rPh sb="8" eb="9">
      <t>ギョウ</t>
    </rPh>
    <rPh sb="9" eb="12">
      <t>ヒヒョウジ</t>
    </rPh>
    <phoneticPr fontId="2"/>
  </si>
  <si>
    <t>▲▲▲▲-●●-▼▼▼▼</t>
    <phoneticPr fontId="2"/>
  </si>
  <si>
    <t>👈市内の場合、ﾁｪｯｸﾎﾞｯｸｽ削除＆行非表示</t>
    <rPh sb="2" eb="4">
      <t>シナイ</t>
    </rPh>
    <rPh sb="5" eb="7">
      <t>バアイ</t>
    </rPh>
    <rPh sb="17" eb="19">
      <t>サクジョ</t>
    </rPh>
    <rPh sb="20" eb="21">
      <t>ギョウ</t>
    </rPh>
    <rPh sb="21" eb="24">
      <t>ヒヒョウジ</t>
    </rPh>
    <phoneticPr fontId="2"/>
  </si>
  <si>
    <t>👆</t>
    <phoneticPr fontId="2"/>
  </si>
  <si>
    <t>シート名</t>
    <rPh sb="3" eb="4">
      <t>メイ</t>
    </rPh>
    <phoneticPr fontId="2"/>
  </si>
  <si>
    <t>○施工実績調書に必要事項を記入した。</t>
    <rPh sb="1" eb="3">
      <t>セコウ</t>
    </rPh>
    <rPh sb="3" eb="5">
      <t>ジッセキ</t>
    </rPh>
    <rPh sb="5" eb="7">
      <t>チョウショ</t>
    </rPh>
    <rPh sb="8" eb="10">
      <t>ヒツヨウ</t>
    </rPh>
    <rPh sb="10" eb="12">
      <t>ジコウ</t>
    </rPh>
    <rPh sb="13" eb="15">
      <t>キニュウ</t>
    </rPh>
    <phoneticPr fontId="2"/>
  </si>
  <si>
    <t>（市内：空欄）</t>
    <rPh sb="1" eb="3">
      <t>シナイ</t>
    </rPh>
    <rPh sb="4" eb="6">
      <t>クウラン</t>
    </rPh>
    <phoneticPr fontId="2"/>
  </si>
  <si>
    <t>加算点</t>
    <rPh sb="0" eb="2">
      <t>カサン</t>
    </rPh>
    <phoneticPr fontId="2"/>
  </si>
  <si>
    <t>配置予定技術者別加算点</t>
    <rPh sb="0" eb="2">
      <t>ハイチ</t>
    </rPh>
    <rPh sb="2" eb="4">
      <t>ヨテイ</t>
    </rPh>
    <rPh sb="4" eb="7">
      <t>ギジュツシャ</t>
    </rPh>
    <rPh sb="7" eb="8">
      <t>ベツ</t>
    </rPh>
    <rPh sb="8" eb="9">
      <t>カ</t>
    </rPh>
    <rPh sb="9" eb="10">
      <t>サン</t>
    </rPh>
    <rPh sb="10" eb="11">
      <t>テン</t>
    </rPh>
    <phoneticPr fontId="2"/>
  </si>
  <si>
    <r>
      <t>←</t>
    </r>
    <r>
      <rPr>
        <b/>
        <sz val="14"/>
        <color rgb="FFFF0000"/>
        <rFont val="Meiryo UI"/>
        <family val="3"/>
        <charset val="128"/>
      </rPr>
      <t>市内</t>
    </r>
    <r>
      <rPr>
        <sz val="14"/>
        <color rgb="FFFF0000"/>
        <rFont val="Meiryo UI"/>
        <family val="3"/>
        <charset val="128"/>
      </rPr>
      <t>の場合、行を非表示</t>
    </r>
    <rPh sb="1" eb="3">
      <t>シナイ</t>
    </rPh>
    <rPh sb="4" eb="6">
      <t>バアイ</t>
    </rPh>
    <rPh sb="7" eb="8">
      <t>ギョウ</t>
    </rPh>
    <rPh sb="9" eb="12">
      <t>ヒヒョウジ</t>
    </rPh>
    <phoneticPr fontId="2"/>
  </si>
  <si>
    <r>
      <t>←土木一式</t>
    </r>
    <r>
      <rPr>
        <b/>
        <sz val="14"/>
        <color rgb="FFFF0000"/>
        <rFont val="Meiryo UI"/>
        <family val="3"/>
        <charset val="128"/>
      </rPr>
      <t>以外</t>
    </r>
    <r>
      <rPr>
        <sz val="14"/>
        <color rgb="FFFF0000"/>
        <rFont val="Meiryo UI"/>
        <family val="3"/>
        <charset val="128"/>
      </rPr>
      <t>の場合、行を非表示</t>
    </r>
    <rPh sb="1" eb="3">
      <t>ドボク</t>
    </rPh>
    <rPh sb="3" eb="5">
      <t>イッシキ</t>
    </rPh>
    <rPh sb="5" eb="7">
      <t>イガイ</t>
    </rPh>
    <rPh sb="8" eb="10">
      <t>バアイ</t>
    </rPh>
    <rPh sb="11" eb="12">
      <t>ギョウ</t>
    </rPh>
    <rPh sb="13" eb="16">
      <t>ヒヒョウジ</t>
    </rPh>
    <phoneticPr fontId="2"/>
  </si>
  <si>
    <r>
      <t>←建築一式</t>
    </r>
    <r>
      <rPr>
        <b/>
        <sz val="14"/>
        <color rgb="FFFF0000"/>
        <rFont val="Meiryo UI"/>
        <family val="3"/>
        <charset val="128"/>
      </rPr>
      <t>以外</t>
    </r>
    <r>
      <rPr>
        <sz val="14"/>
        <color rgb="FFFF0000"/>
        <rFont val="Meiryo UI"/>
        <family val="3"/>
        <charset val="128"/>
      </rPr>
      <t>の場合、行を非表示</t>
    </r>
    <rPh sb="1" eb="3">
      <t>ケンチク</t>
    </rPh>
    <rPh sb="3" eb="5">
      <t>イッシキ</t>
    </rPh>
    <rPh sb="5" eb="7">
      <t>イガイ</t>
    </rPh>
    <rPh sb="8" eb="10">
      <t>バアイ</t>
    </rPh>
    <rPh sb="11" eb="12">
      <t>ギョウ</t>
    </rPh>
    <rPh sb="13" eb="16">
      <t>ヒヒョウジ</t>
    </rPh>
    <phoneticPr fontId="2"/>
  </si>
  <si>
    <r>
      <t>←水道施設</t>
    </r>
    <r>
      <rPr>
        <b/>
        <sz val="14"/>
        <color rgb="FFFF0000"/>
        <rFont val="Meiryo UI"/>
        <family val="3"/>
        <charset val="128"/>
      </rPr>
      <t>以外</t>
    </r>
    <r>
      <rPr>
        <sz val="14"/>
        <color rgb="FFFF0000"/>
        <rFont val="Meiryo UI"/>
        <family val="3"/>
        <charset val="128"/>
      </rPr>
      <t>の場合、行を非表示</t>
    </r>
    <rPh sb="1" eb="3">
      <t>スイドウ</t>
    </rPh>
    <rPh sb="3" eb="5">
      <t>シセツ</t>
    </rPh>
    <rPh sb="5" eb="7">
      <t>イガイ</t>
    </rPh>
    <rPh sb="8" eb="10">
      <t>バアイ</t>
    </rPh>
    <rPh sb="11" eb="12">
      <t>ギョウ</t>
    </rPh>
    <rPh sb="13" eb="16">
      <t>ヒヒョウジ</t>
    </rPh>
    <phoneticPr fontId="2"/>
  </si>
  <si>
    <r>
      <t>←土木一式</t>
    </r>
    <r>
      <rPr>
        <b/>
        <sz val="14"/>
        <color rgb="FFFF0000"/>
        <rFont val="Meiryo UI"/>
        <family val="3"/>
        <charset val="128"/>
      </rPr>
      <t>以外</t>
    </r>
    <r>
      <rPr>
        <sz val="14"/>
        <color rgb="FFFF0000"/>
        <rFont val="Meiryo UI"/>
        <family val="3"/>
        <charset val="128"/>
      </rPr>
      <t>の場合、ﾁｪｯｸﾎﾞｯｸｽ削除＆行を非表示</t>
    </r>
    <rPh sb="1" eb="3">
      <t>ドボク</t>
    </rPh>
    <rPh sb="3" eb="5">
      <t>イッシキ</t>
    </rPh>
    <rPh sb="5" eb="7">
      <t>イガイ</t>
    </rPh>
    <rPh sb="8" eb="10">
      <t>バアイ</t>
    </rPh>
    <rPh sb="23" eb="24">
      <t>ギョウ</t>
    </rPh>
    <rPh sb="25" eb="28">
      <t>ヒヒョウジ</t>
    </rPh>
    <phoneticPr fontId="2"/>
  </si>
  <si>
    <r>
      <t>←建築一式</t>
    </r>
    <r>
      <rPr>
        <b/>
        <sz val="14"/>
        <color rgb="FFFF0000"/>
        <rFont val="Meiryo UI"/>
        <family val="3"/>
        <charset val="128"/>
      </rPr>
      <t>以外</t>
    </r>
    <r>
      <rPr>
        <sz val="14"/>
        <color rgb="FFFF0000"/>
        <rFont val="Meiryo UI"/>
        <family val="3"/>
        <charset val="128"/>
      </rPr>
      <t>の場合、ﾁｪｯｸﾎﾞｯｸｽ削除＆行を非表示</t>
    </r>
    <rPh sb="1" eb="3">
      <t>ケンチク</t>
    </rPh>
    <rPh sb="3" eb="5">
      <t>イッシキ</t>
    </rPh>
    <rPh sb="5" eb="7">
      <t>イガイ</t>
    </rPh>
    <rPh sb="8" eb="10">
      <t>バアイ</t>
    </rPh>
    <rPh sb="23" eb="24">
      <t>ギョウ</t>
    </rPh>
    <rPh sb="25" eb="28">
      <t>ヒヒョウジ</t>
    </rPh>
    <phoneticPr fontId="2"/>
  </si>
  <si>
    <r>
      <t>←水道施設</t>
    </r>
    <r>
      <rPr>
        <b/>
        <sz val="14"/>
        <color rgb="FFFF0000"/>
        <rFont val="Meiryo UI"/>
        <family val="3"/>
        <charset val="128"/>
      </rPr>
      <t>以外</t>
    </r>
    <r>
      <rPr>
        <sz val="14"/>
        <color rgb="FFFF0000"/>
        <rFont val="Meiryo UI"/>
        <family val="3"/>
        <charset val="128"/>
      </rPr>
      <t>の場合、ﾁｪｯｸﾎﾞｯｸｽ削除＆行を非表示</t>
    </r>
    <rPh sb="1" eb="3">
      <t>スイドウ</t>
    </rPh>
    <rPh sb="3" eb="5">
      <t>シセツ</t>
    </rPh>
    <rPh sb="5" eb="7">
      <t>イガイ</t>
    </rPh>
    <rPh sb="8" eb="10">
      <t>バアイ</t>
    </rPh>
    <rPh sb="23" eb="24">
      <t>ギョウ</t>
    </rPh>
    <rPh sb="25" eb="28">
      <t>ヒヒョウジ</t>
    </rPh>
    <phoneticPr fontId="2"/>
  </si>
  <si>
    <t>※市外の場合のみ使用！</t>
    <rPh sb="1" eb="3">
      <t>シガイ</t>
    </rPh>
    <rPh sb="4" eb="6">
      <t>バアイ</t>
    </rPh>
    <rPh sb="8" eb="10">
      <t>シヨウ</t>
    </rPh>
    <phoneticPr fontId="2"/>
  </si>
  <si>
    <t>※市内の場合はシート非表示！</t>
    <rPh sb="1" eb="3">
      <t>シナイ</t>
    </rPh>
    <rPh sb="4" eb="6">
      <t>バアイ</t>
    </rPh>
    <rPh sb="10" eb="13">
      <t>ヒヒョウジ</t>
    </rPh>
    <phoneticPr fontId="2"/>
  </si>
  <si>
    <r>
      <t>←</t>
    </r>
    <r>
      <rPr>
        <b/>
        <sz val="14"/>
        <color rgb="FFFF0000"/>
        <rFont val="Meiryo UI"/>
        <family val="3"/>
        <charset val="128"/>
      </rPr>
      <t>市内</t>
    </r>
    <r>
      <rPr>
        <sz val="14"/>
        <color rgb="FFFF0000"/>
        <rFont val="Meiryo UI"/>
        <family val="3"/>
        <charset val="128"/>
      </rPr>
      <t>の場合、ﾁｪｯｸﾎﾞｯｸｽ削除＆行を非表示</t>
    </r>
    <rPh sb="1" eb="3">
      <t>シナイ</t>
    </rPh>
    <rPh sb="4" eb="6">
      <t>バアイ</t>
    </rPh>
    <rPh sb="19" eb="20">
      <t>ギョウ</t>
    </rPh>
    <rPh sb="21" eb="24">
      <t>ヒヒョウジ</t>
    </rPh>
    <phoneticPr fontId="2"/>
  </si>
  <si>
    <t>7月～3月</t>
    <rPh sb="1" eb="2">
      <t>ガツ</t>
    </rPh>
    <rPh sb="4" eb="5">
      <t>ガツ</t>
    </rPh>
    <phoneticPr fontId="2"/>
  </si>
  <si>
    <t>→校閲タブ</t>
    <rPh sb="1" eb="3">
      <t>コウエツ</t>
    </rPh>
    <phoneticPr fontId="2"/>
  </si>
  <si>
    <t>→シートの保護</t>
    <rPh sb="5" eb="7">
      <t>ホゴ</t>
    </rPh>
    <phoneticPr fontId="2"/>
  </si>
  <si>
    <t>→パスワード「kensa」</t>
    <phoneticPr fontId="2"/>
  </si>
  <si>
    <t>※⇧Ｍ列は非表示に！</t>
    <rPh sb="5" eb="8">
      <t>ヒヒョウジ</t>
    </rPh>
    <phoneticPr fontId="2"/>
  </si>
  <si>
    <t>※⇧Ｈ列は非表示に！</t>
    <rPh sb="5" eb="8">
      <t>ヒヒョウジ</t>
    </rPh>
    <phoneticPr fontId="2"/>
  </si>
  <si>
    <t>※⇧ＡＨ列は非表示に！</t>
    <rPh sb="6" eb="9">
      <t>ヒヒョウジ</t>
    </rPh>
    <phoneticPr fontId="2"/>
  </si>
  <si>
    <t>Ｌ列非表示</t>
    <rPh sb="2" eb="5">
      <t>ヒヒョウジ</t>
    </rPh>
    <phoneticPr fontId="2"/>
  </si>
  <si>
    <t>チェック、修正、Ｈ列非表示設定完了後、</t>
    <rPh sb="5" eb="7">
      <t>シュウセイ</t>
    </rPh>
    <rPh sb="10" eb="13">
      <t>ヒヒョウジ</t>
    </rPh>
    <rPh sb="13" eb="15">
      <t>セッテイ</t>
    </rPh>
    <rPh sb="15" eb="17">
      <t>カンリョウ</t>
    </rPh>
    <rPh sb="17" eb="18">
      <t>ゴ</t>
    </rPh>
    <phoneticPr fontId="2"/>
  </si>
  <si>
    <t>チェック、修正、Ｍ列非表示設定完了後、</t>
    <rPh sb="5" eb="7">
      <t>シュウセイ</t>
    </rPh>
    <rPh sb="9" eb="10">
      <t>レツ</t>
    </rPh>
    <rPh sb="10" eb="13">
      <t>ヒヒョウジ</t>
    </rPh>
    <rPh sb="13" eb="15">
      <t>セッテイ</t>
    </rPh>
    <rPh sb="15" eb="17">
      <t>カンリョウ</t>
    </rPh>
    <rPh sb="17" eb="18">
      <t>ゴ</t>
    </rPh>
    <phoneticPr fontId="2"/>
  </si>
  <si>
    <t>チェック、修正、Ｍ列非表示設定完了後、</t>
    <rPh sb="5" eb="7">
      <t>シュウセイ</t>
    </rPh>
    <rPh sb="10" eb="13">
      <t>ヒヒョウジ</t>
    </rPh>
    <rPh sb="13" eb="15">
      <t>セッテイ</t>
    </rPh>
    <rPh sb="15" eb="17">
      <t>カンリョウ</t>
    </rPh>
    <rPh sb="17" eb="18">
      <t>ゴ</t>
    </rPh>
    <phoneticPr fontId="2"/>
  </si>
  <si>
    <t>チェック、修正、ＡＨ列非表示設定完了後、</t>
    <rPh sb="5" eb="7">
      <t>シュウセイ</t>
    </rPh>
    <rPh sb="11" eb="14">
      <t>ヒヒョウジ</t>
    </rPh>
    <rPh sb="14" eb="16">
      <t>セッテイ</t>
    </rPh>
    <rPh sb="16" eb="18">
      <t>カンリョウ</t>
    </rPh>
    <rPh sb="18" eb="19">
      <t>ゴ</t>
    </rPh>
    <phoneticPr fontId="2"/>
  </si>
  <si>
    <t>チェック、修正、Ｌ列非表示設定完了後、</t>
    <rPh sb="5" eb="7">
      <t>シュウセイ</t>
    </rPh>
    <rPh sb="10" eb="13">
      <t>ヒヒョウジ</t>
    </rPh>
    <rPh sb="13" eb="15">
      <t>セッテイ</t>
    </rPh>
    <rPh sb="15" eb="17">
      <t>カンリョウ</t>
    </rPh>
    <rPh sb="17" eb="18">
      <t>ゴ</t>
    </rPh>
    <phoneticPr fontId="2"/>
  </si>
  <si>
    <r>
      <t>▼公告時期が4～6月と7月～で変わる。</t>
    </r>
    <r>
      <rPr>
        <b/>
        <sz val="11"/>
        <color rgb="FFFF0000"/>
        <rFont val="Meiryo UI"/>
        <family val="3"/>
        <charset val="128"/>
      </rPr>
      <t>３月末公告（翌年度１発目）は、左側下段の"前年度"を削除すること。</t>
    </r>
    <rPh sb="1" eb="3">
      <t>コウコク</t>
    </rPh>
    <rPh sb="3" eb="5">
      <t>ジキ</t>
    </rPh>
    <rPh sb="9" eb="10">
      <t>ガツ</t>
    </rPh>
    <rPh sb="12" eb="13">
      <t>ガツ</t>
    </rPh>
    <rPh sb="15" eb="16">
      <t>カ</t>
    </rPh>
    <rPh sb="20" eb="21">
      <t>ガツ</t>
    </rPh>
    <rPh sb="21" eb="22">
      <t>マツ</t>
    </rPh>
    <rPh sb="22" eb="24">
      <t>コウコク</t>
    </rPh>
    <rPh sb="25" eb="28">
      <t>ヨクネンド</t>
    </rPh>
    <rPh sb="29" eb="30">
      <t>ハツ</t>
    </rPh>
    <rPh sb="30" eb="31">
      <t>メ</t>
    </rPh>
    <rPh sb="34" eb="35">
      <t>ヒダリ</t>
    </rPh>
    <rPh sb="35" eb="36">
      <t>ガワ</t>
    </rPh>
    <rPh sb="36" eb="38">
      <t>ゲダン</t>
    </rPh>
    <rPh sb="40" eb="43">
      <t>ゼンネンド</t>
    </rPh>
    <rPh sb="45" eb="47">
      <t>サクジョ</t>
    </rPh>
    <phoneticPr fontId="2"/>
  </si>
  <si>
    <t>取組なし</t>
    <rPh sb="0" eb="2">
      <t>トリクミ</t>
    </rPh>
    <phoneticPr fontId="2"/>
  </si>
  <si>
    <t>※使うときはタブ名から（市外）削除！</t>
    <rPh sb="1" eb="2">
      <t>ツカ</t>
    </rPh>
    <rPh sb="8" eb="9">
      <t>メイ</t>
    </rPh>
    <rPh sb="12" eb="14">
      <t>シガイ</t>
    </rPh>
    <rPh sb="15" eb="17">
      <t>サクジョ</t>
    </rPh>
    <phoneticPr fontId="2"/>
  </si>
  <si>
    <t>１級国家資格又は技術士</t>
    <rPh sb="1" eb="2">
      <t>キュウ</t>
    </rPh>
    <rPh sb="2" eb="4">
      <t>コッカ</t>
    </rPh>
    <rPh sb="4" eb="6">
      <t>シカク</t>
    </rPh>
    <rPh sb="6" eb="7">
      <t>マタ</t>
    </rPh>
    <rPh sb="8" eb="10">
      <t>ギジュツ</t>
    </rPh>
    <rPh sb="10" eb="11">
      <t>シ</t>
    </rPh>
    <phoneticPr fontId="2"/>
  </si>
  <si>
    <t>令和</t>
    <rPh sb="0" eb="2">
      <t>レイワ</t>
    </rPh>
    <phoneticPr fontId="2"/>
  </si>
  <si>
    <t>１台以上</t>
    <rPh sb="1" eb="2">
      <t>ダイ</t>
    </rPh>
    <rPh sb="2" eb="4">
      <t>イジョウ</t>
    </rPh>
    <phoneticPr fontId="2"/>
  </si>
  <si>
    <t>Ｃ-⑤評価項目</t>
    <rPh sb="3" eb="5">
      <t>ヒョウカ</t>
    </rPh>
    <rPh sb="5" eb="7">
      <t>コウモク</t>
    </rPh>
    <phoneticPr fontId="2"/>
  </si>
  <si>
    <t>災害対策業務委託の受託</t>
    <rPh sb="0" eb="2">
      <t>サイガイ</t>
    </rPh>
    <rPh sb="2" eb="4">
      <t>タイサク</t>
    </rPh>
    <rPh sb="4" eb="6">
      <t>ギョウム</t>
    </rPh>
    <rPh sb="6" eb="8">
      <t>イタク</t>
    </rPh>
    <rPh sb="9" eb="11">
      <t>ジュタク</t>
    </rPh>
    <phoneticPr fontId="2"/>
  </si>
  <si>
    <t>被災建築物応急危険度判定士の雇用</t>
    <rPh sb="0" eb="2">
      <t>ヒサイ</t>
    </rPh>
    <rPh sb="2" eb="5">
      <t>ケンチクブツ</t>
    </rPh>
    <rPh sb="5" eb="7">
      <t>オウキュウ</t>
    </rPh>
    <rPh sb="7" eb="10">
      <t>キケンド</t>
    </rPh>
    <rPh sb="10" eb="13">
      <t>ハンテイシ</t>
    </rPh>
    <rPh sb="14" eb="16">
      <t>コヨウ</t>
    </rPh>
    <phoneticPr fontId="2"/>
  </si>
  <si>
    <t>※土木系３台以上、建築系１台以上</t>
    <rPh sb="1" eb="3">
      <t>ドボク</t>
    </rPh>
    <rPh sb="3" eb="4">
      <t>ケイ</t>
    </rPh>
    <rPh sb="5" eb="8">
      <t>ダイイジョウ</t>
    </rPh>
    <rPh sb="9" eb="11">
      <t>ケンチク</t>
    </rPh>
    <rPh sb="11" eb="12">
      <t>ケイ</t>
    </rPh>
    <rPh sb="13" eb="14">
      <t>ダイ</t>
    </rPh>
    <rPh sb="14" eb="16">
      <t>イジョウ</t>
    </rPh>
    <phoneticPr fontId="2"/>
  </si>
  <si>
    <t>80＞点≧70</t>
    <phoneticPr fontId="2"/>
  </si>
  <si>
    <t>該当</t>
    <rPh sb="0" eb="2">
      <t>ガイトウ</t>
    </rPh>
    <phoneticPr fontId="2"/>
  </si>
  <si>
    <t>若年者雇用</t>
    <rPh sb="0" eb="2">
      <t>ジャクネン</t>
    </rPh>
    <rPh sb="2" eb="3">
      <t>シャ</t>
    </rPh>
    <rPh sb="3" eb="5">
      <t>コヨウ</t>
    </rPh>
    <phoneticPr fontId="2"/>
  </si>
  <si>
    <t>就労環境整備の取組</t>
    <phoneticPr fontId="2"/>
  </si>
  <si>
    <t>若手技術者の育成</t>
    <phoneticPr fontId="2"/>
  </si>
  <si>
    <t>本支店の所在</t>
    <rPh sb="0" eb="3">
      <t>ホンシテン</t>
    </rPh>
    <rPh sb="4" eb="6">
      <t>ショザイ</t>
    </rPh>
    <phoneticPr fontId="2"/>
  </si>
  <si>
    <t>安城市内</t>
    <rPh sb="0" eb="3">
      <t>アンジョウシ</t>
    </rPh>
    <rPh sb="3" eb="4">
      <t>ナイ</t>
    </rPh>
    <phoneticPr fontId="2"/>
  </si>
  <si>
    <t>同工種工事の市内施工実績</t>
    <phoneticPr fontId="2"/>
  </si>
  <si>
    <t>活動実績あり</t>
    <rPh sb="0" eb="2">
      <t>カツドウ</t>
    </rPh>
    <rPh sb="2" eb="4">
      <t>ジッセキ</t>
    </rPh>
    <phoneticPr fontId="2"/>
  </si>
  <si>
    <t>登録又は協定締結</t>
    <rPh sb="0" eb="2">
      <t>トウロク</t>
    </rPh>
    <rPh sb="2" eb="3">
      <t>マタ</t>
    </rPh>
    <rPh sb="4" eb="6">
      <t>キョウテイ</t>
    </rPh>
    <rPh sb="6" eb="8">
      <t>テイケツ</t>
    </rPh>
    <phoneticPr fontId="2"/>
  </si>
  <si>
    <t>２名以上雇用</t>
    <rPh sb="1" eb="2">
      <t>メイ</t>
    </rPh>
    <rPh sb="2" eb="4">
      <t>イジョウ</t>
    </rPh>
    <rPh sb="4" eb="6">
      <t>コヨウ</t>
    </rPh>
    <phoneticPr fontId="2"/>
  </si>
  <si>
    <t>１名雇用</t>
    <rPh sb="1" eb="2">
      <t>メイ</t>
    </rPh>
    <rPh sb="2" eb="4">
      <t>コヨウ</t>
    </rPh>
    <phoneticPr fontId="2"/>
  </si>
  <si>
    <t>雇用実績あり</t>
    <phoneticPr fontId="2"/>
  </si>
  <si>
    <t>環境配慮の取組</t>
    <phoneticPr fontId="2"/>
  </si>
  <si>
    <t>入札参加資格停止措置</t>
    <phoneticPr fontId="2"/>
  </si>
  <si>
    <t>②</t>
    <phoneticPr fontId="2"/>
  </si>
  <si>
    <t>工種は合致しているか？</t>
    <rPh sb="0" eb="2">
      <t>コウシュ</t>
    </rPh>
    <rPh sb="3" eb="5">
      <t>ガッチ</t>
    </rPh>
    <phoneticPr fontId="2"/>
  </si>
  <si>
    <t>建設機械の保有</t>
    <rPh sb="0" eb="1">
      <t>ケン</t>
    </rPh>
    <rPh sb="1" eb="2">
      <t>セツ</t>
    </rPh>
    <rPh sb="2" eb="4">
      <t>キカイ</t>
    </rPh>
    <rPh sb="5" eb="7">
      <t>ホユウ</t>
    </rPh>
    <phoneticPr fontId="2"/>
  </si>
  <si>
    <t>保有する同工種工事に関する資格</t>
    <rPh sb="0" eb="2">
      <t>ホユウ</t>
    </rPh>
    <phoneticPr fontId="2"/>
  </si>
  <si>
    <t>別記「総合評価に関する事項」の共通事項と合致しているか？</t>
    <rPh sb="0" eb="2">
      <t>ベッキ</t>
    </rPh>
    <rPh sb="3" eb="5">
      <t>ソウゴウ</t>
    </rPh>
    <rPh sb="5" eb="7">
      <t>ヒョウカ</t>
    </rPh>
    <rPh sb="8" eb="9">
      <t>カン</t>
    </rPh>
    <rPh sb="11" eb="13">
      <t>ジコウ</t>
    </rPh>
    <rPh sb="15" eb="17">
      <t>キョウツウ</t>
    </rPh>
    <rPh sb="17" eb="19">
      <t>ジコウ</t>
    </rPh>
    <rPh sb="20" eb="22">
      <t>ガッチ</t>
    </rPh>
    <phoneticPr fontId="2"/>
  </si>
  <si>
    <t>取組あり</t>
    <rPh sb="0" eb="2">
      <t>トリクミ</t>
    </rPh>
    <phoneticPr fontId="2"/>
  </si>
  <si>
    <t>⑤</t>
    <phoneticPr fontId="2"/>
  </si>
  <si>
    <t>※⇧Ｍ、Ｎ列は非表示に！</t>
    <rPh sb="5" eb="6">
      <t>レツ</t>
    </rPh>
    <rPh sb="7" eb="10">
      <t>ヒヒョウジ</t>
    </rPh>
    <phoneticPr fontId="2"/>
  </si>
  <si>
    <t>２件以上</t>
    <rPh sb="2" eb="4">
      <t>イジョウ</t>
    </rPh>
    <phoneticPr fontId="2"/>
  </si>
  <si>
    <t>⑤</t>
    <phoneticPr fontId="2"/>
  </si>
  <si>
    <t>推奨単位以上取得</t>
    <phoneticPr fontId="2"/>
  </si>
  <si>
    <t>推奨単位の1/2以上取得</t>
    <phoneticPr fontId="2"/>
  </si>
  <si>
    <t>上記以外</t>
    <phoneticPr fontId="2"/>
  </si>
  <si>
    <r>
      <t>↑　Ｃ：市外の場合、または、管・電気・舗装・造園の場合、番号修正要</t>
    </r>
    <r>
      <rPr>
        <b/>
        <sz val="18"/>
        <color rgb="FF002060"/>
        <rFont val="Meiryo UI"/>
        <family val="3"/>
        <charset val="128"/>
      </rPr>
      <t>　修正・確認後、77行は非表示に</t>
    </r>
    <rPh sb="4" eb="6">
      <t>シガイ</t>
    </rPh>
    <rPh sb="7" eb="9">
      <t>バアイ</t>
    </rPh>
    <rPh sb="14" eb="15">
      <t>カン</t>
    </rPh>
    <rPh sb="16" eb="18">
      <t>デンキ</t>
    </rPh>
    <rPh sb="19" eb="21">
      <t>ホソウ</t>
    </rPh>
    <rPh sb="22" eb="24">
      <t>ゾウエン</t>
    </rPh>
    <rPh sb="25" eb="27">
      <t>バアイ</t>
    </rPh>
    <rPh sb="28" eb="30">
      <t>バンゴウ</t>
    </rPh>
    <rPh sb="30" eb="32">
      <t>シュウセイ</t>
    </rPh>
    <rPh sb="32" eb="33">
      <t>ヨウ</t>
    </rPh>
    <rPh sb="34" eb="36">
      <t>シュウセイ</t>
    </rPh>
    <rPh sb="35" eb="36">
      <t>マサ</t>
    </rPh>
    <rPh sb="37" eb="39">
      <t>カクニン</t>
    </rPh>
    <rPh sb="39" eb="40">
      <t>ゴ</t>
    </rPh>
    <rPh sb="43" eb="44">
      <t>ギョウ</t>
    </rPh>
    <rPh sb="45" eb="48">
      <t>ヒヒョウジ</t>
    </rPh>
    <phoneticPr fontId="2"/>
  </si>
  <si>
    <t>６０点未満１件につき</t>
    <rPh sb="2" eb="3">
      <t>テン</t>
    </rPh>
    <rPh sb="3" eb="5">
      <t>ミマン</t>
    </rPh>
    <rPh sb="6" eb="7">
      <t>ケン</t>
    </rPh>
    <phoneticPr fontId="2"/>
  </si>
  <si>
    <t>👈土木・建築・水道は7(9)点、電気・管・舗装・造園は6(8)点点。</t>
    <rPh sb="2" eb="4">
      <t>ドボク</t>
    </rPh>
    <rPh sb="5" eb="7">
      <t>ケンチク</t>
    </rPh>
    <rPh sb="8" eb="10">
      <t>スイドウ</t>
    </rPh>
    <rPh sb="15" eb="16">
      <t>テン</t>
    </rPh>
    <rPh sb="17" eb="19">
      <t>デンキ</t>
    </rPh>
    <rPh sb="20" eb="21">
      <t>カン</t>
    </rPh>
    <rPh sb="22" eb="24">
      <t>ホソウ</t>
    </rPh>
    <rPh sb="25" eb="27">
      <t>ゾウエン</t>
    </rPh>
    <rPh sb="32" eb="33">
      <t>テン</t>
    </rPh>
    <rPh sb="33" eb="34">
      <t>テン</t>
    </rPh>
    <phoneticPr fontId="38"/>
  </si>
  <si>
    <t>2件</t>
    <phoneticPr fontId="2"/>
  </si>
  <si>
    <t>1件</t>
    <phoneticPr fontId="2"/>
  </si>
  <si>
    <t>👈土木・管・舗装・造園・水道は12点、建築・電気は9点。</t>
    <rPh sb="2" eb="4">
      <t>ドボク</t>
    </rPh>
    <rPh sb="5" eb="6">
      <t>カン</t>
    </rPh>
    <rPh sb="7" eb="9">
      <t>ホソウ</t>
    </rPh>
    <rPh sb="10" eb="12">
      <t>ゾウエン</t>
    </rPh>
    <rPh sb="13" eb="15">
      <t>スイドウ</t>
    </rPh>
    <rPh sb="18" eb="19">
      <t>テン</t>
    </rPh>
    <rPh sb="20" eb="22">
      <t>ケンチク</t>
    </rPh>
    <rPh sb="23" eb="25">
      <t>デンキ</t>
    </rPh>
    <rPh sb="27" eb="28">
      <t>テン</t>
    </rPh>
    <phoneticPr fontId="38"/>
  </si>
  <si>
    <t>ＣＰＤに取り組み、各団体の推奨単位に対する過去2年間の取得割合</t>
    <rPh sb="4" eb="5">
      <t>ト</t>
    </rPh>
    <rPh sb="6" eb="7">
      <t>ク</t>
    </rPh>
    <rPh sb="9" eb="12">
      <t>カクダンタイ</t>
    </rPh>
    <rPh sb="13" eb="15">
      <t>スイショウ</t>
    </rPh>
    <rPh sb="15" eb="17">
      <t>タンイ</t>
    </rPh>
    <rPh sb="18" eb="19">
      <t>タイ</t>
    </rPh>
    <rPh sb="21" eb="23">
      <t>カコ</t>
    </rPh>
    <rPh sb="24" eb="26">
      <t>ネンカン</t>
    </rPh>
    <rPh sb="27" eb="29">
      <t>シュトク</t>
    </rPh>
    <rPh sb="29" eb="31">
      <t>ワリアイ</t>
    </rPh>
    <phoneticPr fontId="2"/>
  </si>
  <si>
    <t>R5.1.1～金額の変更（以前は4,000(6000））</t>
  </si>
  <si>
    <t>取組が２つ以上</t>
    <rPh sb="0" eb="2">
      <t>トリクミ</t>
    </rPh>
    <rPh sb="5" eb="7">
      <t>イジョウ</t>
    </rPh>
    <phoneticPr fontId="2"/>
  </si>
  <si>
    <r>
      <rPr>
        <b/>
        <sz val="16"/>
        <color rgb="FFFF0000"/>
        <rFont val="Segoe UI Emoji"/>
        <family val="2"/>
      </rPr>
      <t>👈</t>
    </r>
    <r>
      <rPr>
        <b/>
        <sz val="16"/>
        <color rgb="FFFF0000"/>
        <rFont val="Meiryo UI"/>
        <family val="3"/>
        <charset val="128"/>
      </rPr>
      <t>土木・水道は29(31)点、舗装・造園は28(30)点、建築は26(28)、管・電気は25(27)点。</t>
    </r>
    <rPh sb="2" eb="4">
      <t>ドボク</t>
    </rPh>
    <rPh sb="5" eb="7">
      <t>スイドウ</t>
    </rPh>
    <rPh sb="14" eb="15">
      <t>テン</t>
    </rPh>
    <rPh sb="16" eb="18">
      <t>ホソウ</t>
    </rPh>
    <rPh sb="19" eb="21">
      <t>ゾウエン</t>
    </rPh>
    <rPh sb="28" eb="29">
      <t>テン</t>
    </rPh>
    <rPh sb="30" eb="32">
      <t>ケンチク</t>
    </rPh>
    <rPh sb="40" eb="41">
      <t>カン</t>
    </rPh>
    <rPh sb="42" eb="44">
      <t>デンキ</t>
    </rPh>
    <rPh sb="51" eb="52">
      <t>テン</t>
    </rPh>
    <phoneticPr fontId="38"/>
  </si>
  <si>
    <r>
      <t>←</t>
    </r>
    <r>
      <rPr>
        <b/>
        <sz val="14"/>
        <color rgb="FFFF0000"/>
        <rFont val="Meiryo UI"/>
        <family val="3"/>
        <charset val="128"/>
      </rPr>
      <t>建築一式・管・電気</t>
    </r>
    <r>
      <rPr>
        <sz val="14"/>
        <color rgb="FFFF0000"/>
        <rFont val="Meiryo UI"/>
        <family val="3"/>
        <charset val="128"/>
      </rPr>
      <t>の場合、行を非表示</t>
    </r>
    <rPh sb="1" eb="3">
      <t>ケンチク</t>
    </rPh>
    <rPh sb="3" eb="5">
      <t>イッシキ</t>
    </rPh>
    <rPh sb="6" eb="7">
      <t>カン</t>
    </rPh>
    <rPh sb="8" eb="10">
      <t>デンキ</t>
    </rPh>
    <rPh sb="11" eb="13">
      <t>バアイ</t>
    </rPh>
    <rPh sb="14" eb="15">
      <t>ギョウ</t>
    </rPh>
    <rPh sb="16" eb="19">
      <t>ヒヒョウジ</t>
    </rPh>
    <phoneticPr fontId="2"/>
  </si>
  <si>
    <t>3件以上</t>
    <rPh sb="2" eb="4">
      <t>イジョウ</t>
    </rPh>
    <phoneticPr fontId="2"/>
  </si>
  <si>
    <r>
      <t>↑　Ｃ：市外の場合、または、管・電気・舗装・造園の場合、番号修正要</t>
    </r>
    <r>
      <rPr>
        <b/>
        <sz val="18"/>
        <color rgb="FF002060"/>
        <rFont val="Meiryo UI"/>
        <family val="3"/>
        <charset val="128"/>
      </rPr>
      <t>　修正・確認後、84行は非表示に</t>
    </r>
    <rPh sb="4" eb="6">
      <t>シガイ</t>
    </rPh>
    <rPh sb="7" eb="9">
      <t>バアイ</t>
    </rPh>
    <rPh sb="14" eb="15">
      <t>カン</t>
    </rPh>
    <rPh sb="16" eb="18">
      <t>デンキ</t>
    </rPh>
    <rPh sb="19" eb="21">
      <t>ホソウ</t>
    </rPh>
    <rPh sb="22" eb="24">
      <t>ゾウエン</t>
    </rPh>
    <rPh sb="25" eb="27">
      <t>バアイ</t>
    </rPh>
    <rPh sb="28" eb="30">
      <t>バンゴウ</t>
    </rPh>
    <rPh sb="30" eb="32">
      <t>シュウセイ</t>
    </rPh>
    <rPh sb="32" eb="33">
      <t>ヨウ</t>
    </rPh>
    <rPh sb="34" eb="36">
      <t>シュウセイ</t>
    </rPh>
    <rPh sb="35" eb="36">
      <t>マサ</t>
    </rPh>
    <rPh sb="37" eb="39">
      <t>カクニン</t>
    </rPh>
    <rPh sb="39" eb="40">
      <t>ゴ</t>
    </rPh>
    <rPh sb="43" eb="44">
      <t>ギョウ</t>
    </rPh>
    <rPh sb="45" eb="48">
      <t>ヒヒョウジ</t>
    </rPh>
    <phoneticPr fontId="2"/>
  </si>
  <si>
    <r>
      <t>↑　Ａ：建築一式・管・電気・の場合、番号修正要</t>
    </r>
    <r>
      <rPr>
        <b/>
        <sz val="18"/>
        <color rgb="FF002060"/>
        <rFont val="Meiryo UI"/>
        <family val="3"/>
        <charset val="128"/>
      </rPr>
      <t>　修正・確認後、83行は非表示に</t>
    </r>
    <rPh sb="4" eb="6">
      <t>ケンチク</t>
    </rPh>
    <rPh sb="6" eb="8">
      <t>イッシキ</t>
    </rPh>
    <rPh sb="9" eb="10">
      <t>カン</t>
    </rPh>
    <rPh sb="11" eb="13">
      <t>デンキ</t>
    </rPh>
    <rPh sb="15" eb="17">
      <t>バアイ</t>
    </rPh>
    <rPh sb="18" eb="20">
      <t>バンゴウ</t>
    </rPh>
    <rPh sb="20" eb="22">
      <t>シュウセイ</t>
    </rPh>
    <rPh sb="22" eb="23">
      <t>ヨウ</t>
    </rPh>
    <rPh sb="24" eb="26">
      <t>シュウセイ</t>
    </rPh>
    <rPh sb="25" eb="26">
      <t>マサ</t>
    </rPh>
    <rPh sb="27" eb="29">
      <t>カクニン</t>
    </rPh>
    <rPh sb="29" eb="30">
      <t>ゴ</t>
    </rPh>
    <rPh sb="33" eb="34">
      <t>ギョウ</t>
    </rPh>
    <rPh sb="35" eb="38">
      <t>ヒヒョウジ</t>
    </rPh>
    <phoneticPr fontId="2"/>
  </si>
  <si>
    <r>
      <t>←</t>
    </r>
    <r>
      <rPr>
        <b/>
        <sz val="14"/>
        <color rgb="FFFF0000"/>
        <rFont val="Meiryo UI"/>
        <family val="3"/>
        <charset val="128"/>
      </rPr>
      <t>建築一式、管、電気</t>
    </r>
    <r>
      <rPr>
        <sz val="14"/>
        <color rgb="FFFF0000"/>
        <rFont val="Meiryo UI"/>
        <family val="3"/>
        <charset val="128"/>
      </rPr>
      <t>の場合、行を非表示</t>
    </r>
    <rPh sb="1" eb="3">
      <t>ケンチク</t>
    </rPh>
    <rPh sb="3" eb="5">
      <t>イッシキ</t>
    </rPh>
    <rPh sb="6" eb="7">
      <t>カン</t>
    </rPh>
    <rPh sb="8" eb="10">
      <t>デンキ</t>
    </rPh>
    <rPh sb="11" eb="13">
      <t>バアイ</t>
    </rPh>
    <rPh sb="14" eb="15">
      <t>ギョウ</t>
    </rPh>
    <rPh sb="16" eb="19">
      <t>ヒヒョウジ</t>
    </rPh>
    <phoneticPr fontId="2"/>
  </si>
  <si>
    <t>達成した業種のみ加算しているか？</t>
    <phoneticPr fontId="2"/>
  </si>
  <si>
    <r>
      <t>↑　Ａ：建築一式・管・電気の場合、番号修正要</t>
    </r>
    <r>
      <rPr>
        <b/>
        <sz val="18"/>
        <color rgb="FF002060"/>
        <rFont val="Meiryo UI"/>
        <family val="3"/>
        <charset val="128"/>
      </rPr>
      <t>　修正・確認後、76行は非表示に</t>
    </r>
    <rPh sb="4" eb="6">
      <t>ケンチク</t>
    </rPh>
    <rPh sb="6" eb="8">
      <t>イッシキ</t>
    </rPh>
    <rPh sb="9" eb="10">
      <t>カン</t>
    </rPh>
    <rPh sb="11" eb="13">
      <t>デンキ</t>
    </rPh>
    <rPh sb="14" eb="16">
      <t>バアイ</t>
    </rPh>
    <rPh sb="17" eb="19">
      <t>バンゴウ</t>
    </rPh>
    <rPh sb="19" eb="21">
      <t>シュウセイ</t>
    </rPh>
    <rPh sb="21" eb="22">
      <t>ヨウ</t>
    </rPh>
    <rPh sb="23" eb="25">
      <t>シュウセイ</t>
    </rPh>
    <rPh sb="24" eb="25">
      <t>マサ</t>
    </rPh>
    <rPh sb="26" eb="28">
      <t>カクニン</t>
    </rPh>
    <rPh sb="28" eb="29">
      <t>ゴ</t>
    </rPh>
    <rPh sb="32" eb="33">
      <t>ギョウ</t>
    </rPh>
    <rPh sb="34" eb="37">
      <t>ヒヒョウジ</t>
    </rPh>
    <phoneticPr fontId="2"/>
  </si>
  <si>
    <t>前年度（令和５年度）における完全週休２日制工事への取組</t>
    <rPh sb="0" eb="3">
      <t>ゼンネンド</t>
    </rPh>
    <rPh sb="4" eb="6">
      <t>レイワ</t>
    </rPh>
    <rPh sb="7" eb="9">
      <t>ネンド</t>
    </rPh>
    <rPh sb="14" eb="16">
      <t>カンゼン</t>
    </rPh>
    <phoneticPr fontId="2"/>
  </si>
  <si>
    <t>過去10年間（平成26年度から令和5年度）の主任（監理）技術者としての施工実績</t>
    <phoneticPr fontId="2"/>
  </si>
  <si>
    <t>前年度（令和5年度）までの災害に関する協力事業者登録又は協定締結及び前年度（令和5年度）の活動実績</t>
    <rPh sb="0" eb="3">
      <t>ゼンネンド</t>
    </rPh>
    <rPh sb="4" eb="6">
      <t>レイワ</t>
    </rPh>
    <rPh sb="7" eb="9">
      <t>ネンド</t>
    </rPh>
    <rPh sb="26" eb="27">
      <t>マタ</t>
    </rPh>
    <phoneticPr fontId="2"/>
  </si>
  <si>
    <t>前年度（令和5年度）の水道施設緊急修繕協定締結及び前年度（令和5年度）の活動実績</t>
    <rPh sb="0" eb="3">
      <t>ゼンネンド</t>
    </rPh>
    <rPh sb="4" eb="6">
      <t>レイワ</t>
    </rPh>
    <rPh sb="7" eb="9">
      <t>ネンド</t>
    </rPh>
    <rPh sb="11" eb="13">
      <t>スイドウ</t>
    </rPh>
    <rPh sb="13" eb="15">
      <t>シセツ</t>
    </rPh>
    <rPh sb="15" eb="17">
      <t>キンキュウ</t>
    </rPh>
    <rPh sb="17" eb="19">
      <t>シュウゼン</t>
    </rPh>
    <rPh sb="19" eb="21">
      <t>キョウテイ</t>
    </rPh>
    <rPh sb="21" eb="23">
      <t>テイケツ</t>
    </rPh>
    <rPh sb="23" eb="24">
      <t>オヨ</t>
    </rPh>
    <rPh sb="25" eb="28">
      <t>ゼンネンド</t>
    </rPh>
    <rPh sb="29" eb="31">
      <t>レイワ</t>
    </rPh>
    <rPh sb="32" eb="34">
      <t>ネンド</t>
    </rPh>
    <rPh sb="36" eb="38">
      <t>カツドウ</t>
    </rPh>
    <rPh sb="38" eb="40">
      <t>ジッセキ</t>
    </rPh>
    <phoneticPr fontId="2"/>
  </si>
  <si>
    <t>加算点小計（満点１2）</t>
    <rPh sb="0" eb="1">
      <t>カ</t>
    </rPh>
    <rPh sb="1" eb="2">
      <t>サン</t>
    </rPh>
    <rPh sb="2" eb="3">
      <t>テン</t>
    </rPh>
    <rPh sb="3" eb="5">
      <t>ショウケイ</t>
    </rPh>
    <rPh sb="6" eb="8">
      <t>マンテン</t>
    </rPh>
    <phoneticPr fontId="2"/>
  </si>
  <si>
    <t>加算点合計（満点29）</t>
    <phoneticPr fontId="2"/>
  </si>
  <si>
    <t>公共下水道築造工事（赤松工区その３）（週休２日）</t>
    <rPh sb="0" eb="2">
      <t>コウキョウ</t>
    </rPh>
    <rPh sb="2" eb="5">
      <t>ゲスイドウ</t>
    </rPh>
    <rPh sb="5" eb="7">
      <t>チクゾウ</t>
    </rPh>
    <rPh sb="7" eb="9">
      <t>コウジ</t>
    </rPh>
    <rPh sb="10" eb="12">
      <t>アカマツ</t>
    </rPh>
    <rPh sb="12" eb="14">
      <t>コウク</t>
    </rPh>
    <rPh sb="19" eb="21">
      <t>シュウキュウ</t>
    </rPh>
    <rPh sb="22" eb="23">
      <t>ニチ</t>
    </rPh>
    <phoneticPr fontId="2"/>
  </si>
  <si>
    <t>※　配置予定技術者は、雇用３ヶ月以上（入札書発送日時点）を経過していること。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</si>
</sst>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点&quot;"/>
    <numFmt numFmtId="177" formatCode="0.0&quot;点&quot;"/>
    <numFmt numFmtId="178" formatCode="#,##0_ "/>
    <numFmt numFmtId="179" formatCode="[$-411]ggge&quot;年&quot;m&quot;月&quot;d&quot;日&quot;;@"/>
    <numFmt numFmtId="180" formatCode="###,###,###,###&quot;円&quot;"/>
    <numFmt numFmtId="181"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1"/>
      <name val="ＭＳ 明朝"/>
      <family val="1"/>
      <charset val="128"/>
    </font>
    <font>
      <sz val="6"/>
      <name val="ＭＳ 明朝"/>
      <family val="1"/>
      <charset val="128"/>
    </font>
    <font>
      <b/>
      <sz val="11"/>
      <name val="ＭＳ Ｐゴシック"/>
      <family val="3"/>
      <charset val="128"/>
    </font>
    <font>
      <b/>
      <sz val="14"/>
      <color indexed="10"/>
      <name val="ＭＳ Ｐゴシック"/>
      <family val="3"/>
      <charset val="128"/>
    </font>
    <font>
      <u/>
      <sz val="12"/>
      <name val="ＭＳ Ｐゴシック"/>
      <family val="3"/>
      <charset val="128"/>
    </font>
    <font>
      <sz val="11"/>
      <name val="ＭＳ ゴシック"/>
      <family val="3"/>
      <charset val="128"/>
    </font>
    <font>
      <b/>
      <sz val="16"/>
      <name val="ＭＳ ゴシック"/>
      <family val="3"/>
      <charset val="128"/>
    </font>
    <font>
      <sz val="11"/>
      <color indexed="30"/>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b/>
      <sz val="11"/>
      <name val="ＭＳ ゴシック"/>
      <family val="3"/>
      <charset val="128"/>
    </font>
    <font>
      <b/>
      <sz val="12"/>
      <name val="ＭＳ ゴシック"/>
      <family val="3"/>
      <charset val="128"/>
    </font>
    <font>
      <sz val="20"/>
      <name val="ＭＳ ゴシック"/>
      <family val="3"/>
      <charset val="128"/>
    </font>
    <font>
      <b/>
      <sz val="20"/>
      <name val="ＭＳ ゴシック"/>
      <family val="3"/>
      <charset val="128"/>
    </font>
    <font>
      <sz val="9"/>
      <color indexed="10"/>
      <name val="ＭＳ ゴシック"/>
      <family val="3"/>
      <charset val="128"/>
    </font>
    <font>
      <sz val="10"/>
      <name val="ＭＳ Ｐゴシック"/>
      <family val="3"/>
      <charset val="128"/>
    </font>
    <font>
      <b/>
      <sz val="11"/>
      <color rgb="FFFF0000"/>
      <name val="ＭＳ ゴシック"/>
      <family val="3"/>
      <charset val="128"/>
    </font>
    <font>
      <b/>
      <sz val="14"/>
      <color rgb="FFFF0000"/>
      <name val="ＭＳ Ｐゴシック"/>
      <family val="3"/>
      <charset val="128"/>
    </font>
    <font>
      <sz val="20"/>
      <color rgb="FFFF0000"/>
      <name val="ＭＳ Ｐゴシック"/>
      <family val="3"/>
      <charset val="128"/>
    </font>
    <font>
      <b/>
      <sz val="18"/>
      <color rgb="FFFF0000"/>
      <name val="Meiryo UI"/>
      <family val="3"/>
      <charset val="128"/>
    </font>
    <font>
      <sz val="14"/>
      <color rgb="FFFF0000"/>
      <name val="Meiryo UI"/>
      <family val="3"/>
      <charset val="128"/>
    </font>
    <font>
      <b/>
      <sz val="14"/>
      <color rgb="FFFF0000"/>
      <name val="Meiryo UI"/>
      <family val="3"/>
      <charset val="128"/>
    </font>
    <font>
      <sz val="16"/>
      <color rgb="FFFF0000"/>
      <name val="Meiryo UI"/>
      <family val="3"/>
      <charset val="128"/>
    </font>
    <font>
      <b/>
      <sz val="16"/>
      <color rgb="FFFF0000"/>
      <name val="Meiryo UI"/>
      <family val="3"/>
      <charset val="128"/>
    </font>
    <font>
      <b/>
      <sz val="11"/>
      <color rgb="FFFF0000"/>
      <name val="Meiryo UI"/>
      <family val="3"/>
      <charset val="128"/>
    </font>
    <font>
      <b/>
      <sz val="11"/>
      <color rgb="FF002060"/>
      <name val="Meiryo UI"/>
      <family val="3"/>
      <charset val="128"/>
    </font>
    <font>
      <b/>
      <sz val="16"/>
      <color rgb="FF002060"/>
      <name val="Meiryo UI"/>
      <family val="3"/>
      <charset val="128"/>
    </font>
    <font>
      <b/>
      <sz val="18"/>
      <color rgb="FF002060"/>
      <name val="Meiryo UI"/>
      <family val="3"/>
      <charset val="128"/>
    </font>
    <font>
      <b/>
      <sz val="11"/>
      <color rgb="FFC00000"/>
      <name val="Meiryo UI"/>
      <family val="3"/>
      <charset val="128"/>
    </font>
    <font>
      <sz val="6"/>
      <name val="ＭＳ Ｐゴシック"/>
      <family val="3"/>
      <charset val="128"/>
      <scheme val="minor"/>
    </font>
    <font>
      <sz val="12"/>
      <color theme="1"/>
      <name val="ＭＳ Ｐゴシック"/>
      <family val="3"/>
      <charset val="128"/>
    </font>
    <font>
      <sz val="11"/>
      <color rgb="FFFF0000"/>
      <name val="ＭＳ ゴシック"/>
      <family val="3"/>
      <charset val="128"/>
    </font>
    <font>
      <b/>
      <sz val="16"/>
      <color rgb="FFFF0000"/>
      <name val="Segoe UI Emoji"/>
      <family val="2"/>
    </font>
    <font>
      <b/>
      <sz val="16"/>
      <color rgb="FFFF0000"/>
      <name val="Meiryo UI"/>
      <family val="2"/>
      <charset val="128"/>
    </font>
  </fonts>
  <fills count="14">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99FF"/>
        <bgColor indexed="64"/>
      </patternFill>
    </fill>
    <fill>
      <patternFill patternType="solid">
        <fgColor rgb="FFFFFF99"/>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double">
        <color indexed="64"/>
      </left>
      <right style="double">
        <color indexed="64"/>
      </right>
      <top/>
      <bottom style="hair">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style="hair">
        <color indexed="64"/>
      </bottom>
      <diagonal/>
    </border>
    <border>
      <left style="double">
        <color indexed="64"/>
      </left>
      <right style="double">
        <color indexed="64"/>
      </right>
      <top style="medium">
        <color indexed="64"/>
      </top>
      <bottom style="thin">
        <color indexed="64"/>
      </bottom>
      <diagonal/>
    </border>
    <border>
      <left/>
      <right style="medium">
        <color indexed="64"/>
      </right>
      <top/>
      <bottom style="hair">
        <color indexed="64"/>
      </bottom>
      <diagonal/>
    </border>
    <border>
      <left style="double">
        <color indexed="64"/>
      </left>
      <right style="double">
        <color indexed="64"/>
      </right>
      <top style="hair">
        <color indexed="64"/>
      </top>
      <bottom style="medium">
        <color indexed="64"/>
      </bottom>
      <diagonal/>
    </border>
    <border>
      <left style="medium">
        <color indexed="64"/>
      </left>
      <right style="double">
        <color indexed="64"/>
      </right>
      <top style="hair">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hair">
        <color indexed="64"/>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0" fontId="8" fillId="0" borderId="0">
      <alignment vertical="center"/>
    </xf>
    <xf numFmtId="0" fontId="1" fillId="0" borderId="0"/>
    <xf numFmtId="0" fontId="1" fillId="0" borderId="0"/>
  </cellStyleXfs>
  <cellXfs count="660">
    <xf numFmtId="0" fontId="0" fillId="0" borderId="0" xfId="0"/>
    <xf numFmtId="0" fontId="1" fillId="0" borderId="0" xfId="0" applyFont="1" applyFill="1" applyAlignment="1">
      <alignment vertical="center" wrapText="1"/>
    </xf>
    <xf numFmtId="0" fontId="1" fillId="0" borderId="0" xfId="0" applyFont="1" applyFill="1" applyAlignment="1">
      <alignment vertical="top" wrapText="1"/>
    </xf>
    <xf numFmtId="0" fontId="1" fillId="0" borderId="0" xfId="0" applyFont="1" applyFill="1" applyAlignment="1">
      <alignment horizontal="center" vertical="center" shrinkToFit="1"/>
    </xf>
    <xf numFmtId="0" fontId="1" fillId="0" borderId="0" xfId="0" applyFont="1" applyFill="1" applyBorder="1" applyAlignment="1">
      <alignment vertical="top" wrapText="1"/>
    </xf>
    <xf numFmtId="9" fontId="3" fillId="2" borderId="8" xfId="1" applyFont="1" applyFill="1" applyBorder="1" applyAlignment="1">
      <alignment horizontal="center" vertical="center" shrinkToFit="1"/>
    </xf>
    <xf numFmtId="176" fontId="7" fillId="2" borderId="11" xfId="0" applyNumberFormat="1" applyFont="1" applyFill="1" applyBorder="1" applyAlignment="1">
      <alignment horizontal="center" vertical="center" shrinkToFit="1"/>
    </xf>
    <xf numFmtId="176" fontId="7" fillId="2" borderId="12" xfId="0" applyNumberFormat="1" applyFont="1" applyFill="1" applyBorder="1" applyAlignment="1">
      <alignment horizontal="center" vertical="center" shrinkToFit="1"/>
    </xf>
    <xf numFmtId="0" fontId="6" fillId="0" borderId="0" xfId="3" applyFont="1" applyAlignment="1">
      <alignment horizontal="center" vertical="center"/>
    </xf>
    <xf numFmtId="0" fontId="1" fillId="0" borderId="0" xfId="3" applyFont="1" applyAlignment="1">
      <alignment vertical="center"/>
    </xf>
    <xf numFmtId="0" fontId="3" fillId="0" borderId="0" xfId="3" applyFont="1" applyFill="1" applyBorder="1" applyAlignment="1">
      <alignment vertical="center"/>
    </xf>
    <xf numFmtId="0" fontId="3" fillId="0" borderId="0" xfId="3" applyFont="1" applyAlignment="1">
      <alignment vertical="center"/>
    </xf>
    <xf numFmtId="177" fontId="7" fillId="0" borderId="13" xfId="0" applyNumberFormat="1" applyFont="1" applyFill="1" applyBorder="1" applyAlignment="1">
      <alignment horizontal="center" vertical="center" shrinkToFit="1"/>
    </xf>
    <xf numFmtId="0" fontId="0" fillId="0" borderId="0" xfId="0" applyFont="1" applyFill="1" applyAlignment="1">
      <alignment vertical="center" wrapText="1"/>
    </xf>
    <xf numFmtId="0" fontId="5" fillId="3" borderId="0" xfId="3" applyFont="1" applyFill="1" applyBorder="1" applyAlignment="1" applyProtection="1">
      <alignment horizontal="center" vertical="center"/>
      <protection locked="0"/>
    </xf>
    <xf numFmtId="0" fontId="1" fillId="0" borderId="25" xfId="0" applyFont="1" applyFill="1" applyBorder="1" applyAlignment="1">
      <alignment vertical="center" wrapText="1"/>
    </xf>
    <xf numFmtId="0" fontId="3" fillId="0" borderId="4" xfId="3" applyFont="1" applyFill="1" applyBorder="1" applyAlignment="1">
      <alignment vertical="center"/>
    </xf>
    <xf numFmtId="0" fontId="1" fillId="0" borderId="0" xfId="0" applyFont="1" applyFill="1" applyAlignment="1">
      <alignment vertical="center" wrapText="1"/>
    </xf>
    <xf numFmtId="176" fontId="7" fillId="4" borderId="26" xfId="0" applyNumberFormat="1" applyFont="1" applyFill="1" applyBorder="1" applyAlignment="1" applyProtection="1">
      <alignment horizontal="center" vertical="center" shrinkToFit="1"/>
      <protection locked="0"/>
    </xf>
    <xf numFmtId="176" fontId="7" fillId="4" borderId="11" xfId="0" applyNumberFormat="1" applyFont="1" applyFill="1" applyBorder="1" applyAlignment="1" applyProtection="1">
      <alignment horizontal="center" vertical="center" shrinkToFit="1"/>
      <protection locked="0"/>
    </xf>
    <xf numFmtId="176" fontId="7" fillId="4" borderId="16" xfId="0" applyNumberFormat="1" applyFont="1" applyFill="1" applyBorder="1" applyAlignment="1" applyProtection="1">
      <alignment horizontal="center" vertical="center" shrinkToFit="1"/>
      <protection locked="0"/>
    </xf>
    <xf numFmtId="176" fontId="7" fillId="4" borderId="17" xfId="0" applyNumberFormat="1" applyFont="1" applyFill="1" applyBorder="1" applyAlignment="1" applyProtection="1">
      <alignment horizontal="center" vertical="center" shrinkToFit="1"/>
      <protection locked="0"/>
    </xf>
    <xf numFmtId="176" fontId="7" fillId="4" borderId="42" xfId="0" applyNumberFormat="1" applyFont="1" applyFill="1" applyBorder="1" applyAlignment="1" applyProtection="1">
      <alignment horizontal="center" vertical="center" shrinkToFit="1"/>
      <protection locked="0"/>
    </xf>
    <xf numFmtId="176" fontId="7" fillId="4" borderId="19" xfId="0" applyNumberFormat="1" applyFont="1" applyFill="1" applyBorder="1" applyAlignment="1" applyProtection="1">
      <alignment horizontal="center" vertical="center" shrinkToFit="1"/>
      <protection locked="0"/>
    </xf>
    <xf numFmtId="0" fontId="1" fillId="0" borderId="0" xfId="0" applyFont="1" applyFill="1" applyAlignment="1" applyProtection="1">
      <alignment vertical="center" wrapText="1"/>
    </xf>
    <xf numFmtId="49" fontId="11" fillId="0" borderId="0" xfId="0" applyNumberFormat="1"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3" fillId="0" borderId="0" xfId="0" applyFont="1" applyFill="1" applyBorder="1" applyAlignment="1" applyProtection="1">
      <alignment vertical="center" wrapText="1"/>
    </xf>
    <xf numFmtId="0" fontId="6" fillId="0" borderId="0" xfId="0" applyFont="1" applyFill="1" applyBorder="1" applyAlignment="1" applyProtection="1">
      <alignment horizontal="center" vertical="top"/>
    </xf>
    <xf numFmtId="0" fontId="1" fillId="0" borderId="0" xfId="0" applyFont="1" applyFill="1" applyBorder="1" applyAlignment="1" applyProtection="1">
      <alignment horizontal="left" vertical="top" wrapText="1"/>
    </xf>
    <xf numFmtId="0" fontId="1" fillId="0" borderId="0" xfId="0" applyFont="1" applyFill="1" applyAlignment="1" applyProtection="1">
      <alignment horizontal="center" vertical="center" shrinkToFit="1"/>
    </xf>
    <xf numFmtId="0" fontId="4" fillId="0" borderId="0" xfId="3" applyFont="1" applyFill="1" applyBorder="1" applyAlignment="1" applyProtection="1">
      <alignment vertical="center"/>
    </xf>
    <xf numFmtId="0" fontId="6" fillId="0" borderId="0" xfId="3" applyFont="1" applyFill="1" applyAlignment="1" applyProtection="1">
      <alignment horizontal="center" vertical="center"/>
    </xf>
    <xf numFmtId="0" fontId="1" fillId="0" borderId="0" xfId="3" applyFont="1" applyFill="1" applyAlignment="1" applyProtection="1">
      <alignment vertical="center"/>
    </xf>
    <xf numFmtId="176" fontId="3" fillId="2" borderId="7" xfId="0" applyNumberFormat="1" applyFont="1" applyFill="1" applyBorder="1" applyAlignment="1">
      <alignment horizontal="center" vertical="center" shrinkToFit="1"/>
    </xf>
    <xf numFmtId="176" fontId="3" fillId="2" borderId="8" xfId="0" applyNumberFormat="1" applyFont="1" applyFill="1" applyBorder="1" applyAlignment="1">
      <alignment horizontal="center" vertical="center" shrinkToFit="1"/>
    </xf>
    <xf numFmtId="0" fontId="13" fillId="0" borderId="0" xfId="0" applyFont="1"/>
    <xf numFmtId="0" fontId="13" fillId="0" borderId="0" xfId="0" applyFont="1" applyAlignment="1">
      <alignment vertical="center"/>
    </xf>
    <xf numFmtId="0" fontId="13" fillId="0" borderId="0" xfId="0" applyFont="1" applyAlignment="1">
      <alignment horizontal="left" vertical="center" indent="2"/>
    </xf>
    <xf numFmtId="0" fontId="14" fillId="0" borderId="0" xfId="0" applyFont="1" applyAlignment="1">
      <alignment wrapText="1"/>
    </xf>
    <xf numFmtId="0" fontId="15" fillId="0" borderId="0" xfId="0" applyFont="1"/>
    <xf numFmtId="0" fontId="21" fillId="0" borderId="0" xfId="0" applyFont="1" applyAlignment="1">
      <alignment horizontal="center" vertical="center"/>
    </xf>
    <xf numFmtId="0" fontId="22" fillId="0" borderId="0" xfId="0" applyFont="1" applyBorder="1" applyAlignment="1">
      <alignment horizontal="center" vertical="center" shrinkToFit="1"/>
    </xf>
    <xf numFmtId="0" fontId="21"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22" fillId="0" borderId="0" xfId="0" applyFont="1" applyFill="1" applyBorder="1" applyAlignment="1">
      <alignment horizontal="left" vertical="center" shrinkToFit="1"/>
    </xf>
    <xf numFmtId="0" fontId="17" fillId="0" borderId="0" xfId="0" applyFont="1" applyBorder="1" applyAlignment="1">
      <alignment horizontal="center" vertical="center" wrapText="1" shrinkToFit="1"/>
    </xf>
    <xf numFmtId="0" fontId="22" fillId="0" borderId="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22" xfId="0" applyFont="1" applyBorder="1" applyAlignment="1" applyProtection="1">
      <alignment horizontal="center" vertical="center" wrapText="1"/>
      <protection locked="0"/>
    </xf>
    <xf numFmtId="0" fontId="13" fillId="0" borderId="22" xfId="0" applyFont="1" applyBorder="1" applyAlignment="1">
      <alignment vertical="center"/>
    </xf>
    <xf numFmtId="0" fontId="18" fillId="0" borderId="22" xfId="0" applyFont="1" applyBorder="1" applyAlignment="1" applyProtection="1">
      <alignment horizontal="left" vertical="top" wrapText="1"/>
      <protection locked="0"/>
    </xf>
    <xf numFmtId="0" fontId="18" fillId="0" borderId="22" xfId="0" applyFont="1" applyBorder="1" applyAlignment="1" applyProtection="1">
      <alignment vertical="center" wrapText="1"/>
      <protection locked="0"/>
    </xf>
    <xf numFmtId="0" fontId="13" fillId="0" borderId="22" xfId="0" applyFont="1" applyBorder="1" applyAlignment="1">
      <alignment vertical="center" wrapText="1"/>
    </xf>
    <xf numFmtId="0" fontId="17" fillId="0" borderId="0" xfId="0" applyFont="1" applyBorder="1" applyAlignment="1">
      <alignment horizontal="center" vertical="center" shrinkToFit="1"/>
    </xf>
    <xf numFmtId="176" fontId="7" fillId="4" borderId="15" xfId="0" applyNumberFormat="1" applyFont="1" applyFill="1" applyBorder="1" applyAlignment="1" applyProtection="1">
      <alignment horizontal="center" vertical="center" shrinkToFit="1"/>
      <protection locked="0"/>
    </xf>
    <xf numFmtId="176" fontId="7" fillId="4" borderId="18" xfId="0" applyNumberFormat="1" applyFont="1" applyFill="1" applyBorder="1" applyAlignment="1" applyProtection="1">
      <alignment horizontal="center" vertical="center" shrinkToFit="1"/>
      <protection locked="0"/>
    </xf>
    <xf numFmtId="0" fontId="13" fillId="0" borderId="20" xfId="0" applyFont="1" applyFill="1" applyBorder="1" applyAlignment="1">
      <alignment vertical="center"/>
    </xf>
    <xf numFmtId="0" fontId="13" fillId="0" borderId="0" xfId="0" applyFont="1" applyFill="1" applyAlignment="1">
      <alignment vertical="center"/>
    </xf>
    <xf numFmtId="0" fontId="13" fillId="9" borderId="0" xfId="0" applyFont="1" applyFill="1" applyAlignment="1" applyProtection="1">
      <alignment vertical="center"/>
    </xf>
    <xf numFmtId="0" fontId="19" fillId="9" borderId="0" xfId="0" applyFont="1" applyFill="1" applyAlignment="1" applyProtection="1">
      <alignment horizontal="left" vertical="center" indent="1"/>
    </xf>
    <xf numFmtId="0" fontId="13" fillId="9" borderId="0" xfId="0" applyFont="1" applyFill="1" applyAlignment="1" applyProtection="1">
      <alignment horizontal="left" vertical="center" indent="2"/>
    </xf>
    <xf numFmtId="0" fontId="13" fillId="9" borderId="0" xfId="0" applyFont="1" applyFill="1" applyBorder="1" applyAlignment="1" applyProtection="1">
      <alignment vertical="center"/>
    </xf>
    <xf numFmtId="0" fontId="19" fillId="9" borderId="0" xfId="0" applyFont="1" applyFill="1" applyAlignment="1" applyProtection="1">
      <alignment vertical="center"/>
    </xf>
    <xf numFmtId="0" fontId="13" fillId="9" borderId="4" xfId="0" applyFont="1" applyFill="1" applyBorder="1" applyAlignment="1" applyProtection="1">
      <alignment horizontal="center" vertical="center" shrinkToFit="1"/>
    </xf>
    <xf numFmtId="0" fontId="13" fillId="9" borderId="1" xfId="0" applyFont="1" applyFill="1" applyBorder="1" applyAlignment="1" applyProtection="1">
      <alignment horizontal="center" vertical="center" shrinkToFit="1"/>
    </xf>
    <xf numFmtId="0" fontId="13" fillId="9" borderId="21" xfId="0" applyFont="1" applyFill="1" applyBorder="1" applyAlignment="1" applyProtection="1">
      <alignment vertical="center"/>
    </xf>
    <xf numFmtId="0" fontId="13" fillId="9" borderId="1" xfId="0" applyFont="1" applyFill="1" applyBorder="1" applyAlignment="1" applyProtection="1">
      <alignment vertical="center"/>
    </xf>
    <xf numFmtId="0" fontId="13" fillId="9" borderId="0" xfId="0" applyFont="1" applyFill="1" applyBorder="1" applyAlignment="1" applyProtection="1">
      <alignment horizontal="left" vertical="center" indent="2"/>
    </xf>
    <xf numFmtId="0" fontId="13" fillId="6" borderId="1" xfId="0" applyFont="1" applyFill="1" applyBorder="1" applyAlignment="1" applyProtection="1">
      <alignment vertical="center"/>
    </xf>
    <xf numFmtId="0" fontId="13" fillId="0" borderId="0" xfId="0" applyFont="1" applyAlignment="1" applyProtection="1">
      <alignment vertical="center"/>
    </xf>
    <xf numFmtId="0" fontId="25" fillId="9" borderId="0" xfId="0" applyFont="1" applyFill="1" applyAlignment="1" applyProtection="1"/>
    <xf numFmtId="0" fontId="25" fillId="9" borderId="0" xfId="0" applyFont="1" applyFill="1" applyAlignment="1" applyProtection="1">
      <alignment vertical="top"/>
    </xf>
    <xf numFmtId="0" fontId="13" fillId="0" borderId="94" xfId="0" applyFont="1" applyBorder="1" applyAlignment="1" applyProtection="1">
      <alignment horizontal="center" vertical="center"/>
    </xf>
    <xf numFmtId="0" fontId="19" fillId="9" borderId="7" xfId="0" applyFont="1" applyFill="1" applyBorder="1" applyAlignment="1" applyProtection="1">
      <alignment horizontal="left" vertical="center" indent="1"/>
    </xf>
    <xf numFmtId="0" fontId="19" fillId="9" borderId="8" xfId="0" applyFont="1" applyFill="1" applyBorder="1" applyAlignment="1" applyProtection="1">
      <alignment horizontal="left" vertical="center" indent="1"/>
    </xf>
    <xf numFmtId="0" fontId="13" fillId="0" borderId="99"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9" borderId="28" xfId="0" applyFont="1" applyFill="1" applyBorder="1" applyAlignment="1" applyProtection="1">
      <alignment horizontal="left" vertical="center"/>
    </xf>
    <xf numFmtId="0" fontId="13" fillId="9" borderId="22" xfId="0" applyFont="1" applyFill="1" applyBorder="1" applyAlignment="1" applyProtection="1">
      <alignment horizontal="left" vertical="center" indent="1"/>
    </xf>
    <xf numFmtId="0" fontId="13" fillId="9" borderId="20" xfId="0" applyFont="1" applyFill="1" applyBorder="1" applyAlignment="1" applyProtection="1">
      <alignment horizontal="left" vertical="center" indent="1"/>
    </xf>
    <xf numFmtId="0" fontId="13" fillId="9" borderId="0" xfId="0" applyFont="1" applyFill="1" applyBorder="1" applyAlignment="1" applyProtection="1">
      <alignment horizontal="left" vertical="center" indent="1"/>
    </xf>
    <xf numFmtId="0" fontId="13" fillId="0" borderId="0" xfId="0" applyFont="1" applyBorder="1" applyAlignment="1" applyProtection="1">
      <alignment horizontal="center" vertical="center"/>
    </xf>
    <xf numFmtId="0" fontId="13" fillId="6" borderId="1" xfId="0" applyFont="1" applyFill="1" applyBorder="1" applyAlignment="1" applyProtection="1">
      <alignment horizontal="center" vertical="center"/>
    </xf>
    <xf numFmtId="0" fontId="13" fillId="6" borderId="4" xfId="0" applyFont="1" applyFill="1" applyBorder="1" applyAlignment="1" applyProtection="1">
      <alignment vertical="center"/>
    </xf>
    <xf numFmtId="0" fontId="13" fillId="6" borderId="28" xfId="0" applyFont="1" applyFill="1" applyBorder="1" applyAlignment="1" applyProtection="1">
      <alignment vertical="center"/>
    </xf>
    <xf numFmtId="0" fontId="13" fillId="6" borderId="95" xfId="0" applyFont="1" applyFill="1" applyBorder="1" applyAlignment="1" applyProtection="1">
      <alignment vertical="center"/>
    </xf>
    <xf numFmtId="0" fontId="13" fillId="6" borderId="29" xfId="0" applyFont="1" applyFill="1" applyBorder="1" applyAlignment="1" applyProtection="1">
      <alignment vertical="center"/>
    </xf>
    <xf numFmtId="0" fontId="13" fillId="0" borderId="84" xfId="0" applyFont="1" applyBorder="1" applyAlignment="1" applyProtection="1">
      <alignment vertical="center"/>
    </xf>
    <xf numFmtId="0" fontId="13" fillId="0" borderId="83" xfId="0" applyFont="1" applyBorder="1" applyAlignment="1" applyProtection="1">
      <alignment vertical="center"/>
    </xf>
    <xf numFmtId="0" fontId="13" fillId="0" borderId="47" xfId="0" applyFont="1" applyBorder="1" applyAlignment="1" applyProtection="1">
      <alignment vertical="center"/>
    </xf>
    <xf numFmtId="0" fontId="13" fillId="0" borderId="48" xfId="0" applyFont="1" applyBorder="1" applyAlignment="1" applyProtection="1">
      <alignment vertical="center"/>
    </xf>
    <xf numFmtId="0" fontId="13" fillId="0" borderId="96" xfId="0" applyFont="1" applyFill="1" applyBorder="1" applyAlignment="1" applyProtection="1">
      <alignment vertical="center"/>
    </xf>
    <xf numFmtId="0" fontId="13" fillId="0" borderId="84" xfId="0" applyFont="1" applyFill="1" applyBorder="1" applyAlignment="1" applyProtection="1">
      <alignment vertical="center"/>
    </xf>
    <xf numFmtId="0" fontId="13" fillId="0" borderId="83" xfId="0" applyFont="1" applyFill="1" applyBorder="1" applyAlignment="1" applyProtection="1">
      <alignment vertical="center"/>
    </xf>
    <xf numFmtId="0" fontId="13" fillId="0" borderId="85" xfId="0" applyFont="1" applyFill="1" applyBorder="1" applyAlignment="1" applyProtection="1">
      <alignment vertical="center"/>
    </xf>
    <xf numFmtId="0" fontId="13" fillId="0" borderId="97" xfId="0" applyFont="1" applyBorder="1" applyAlignment="1" applyProtection="1">
      <alignment vertical="center"/>
    </xf>
    <xf numFmtId="0" fontId="13" fillId="0" borderId="54" xfId="0" applyFont="1" applyBorder="1" applyAlignment="1" applyProtection="1">
      <alignment vertical="center"/>
    </xf>
    <xf numFmtId="0" fontId="13" fillId="0" borderId="55" xfId="0" applyFont="1" applyBorder="1" applyAlignment="1" applyProtection="1">
      <alignment vertical="center"/>
    </xf>
    <xf numFmtId="0" fontId="13" fillId="0" borderId="56" xfId="0" applyFont="1" applyBorder="1" applyAlignment="1" applyProtection="1">
      <alignment vertical="center"/>
    </xf>
    <xf numFmtId="0" fontId="13" fillId="0" borderId="98" xfId="0" applyFont="1" applyBorder="1" applyAlignment="1" applyProtection="1">
      <alignment vertical="center"/>
    </xf>
    <xf numFmtId="0" fontId="13" fillId="0" borderId="49" xfId="0" applyFont="1" applyBorder="1" applyAlignment="1" applyProtection="1">
      <alignment vertical="center"/>
    </xf>
    <xf numFmtId="0" fontId="13" fillId="11" borderId="100" xfId="0" applyFont="1" applyFill="1" applyBorder="1" applyAlignment="1" applyProtection="1">
      <alignment horizontal="center" vertical="center"/>
    </xf>
    <xf numFmtId="0" fontId="13" fillId="11" borderId="101" xfId="0" applyFont="1" applyFill="1" applyBorder="1" applyAlignment="1" applyProtection="1">
      <alignment horizontal="center" vertical="center"/>
    </xf>
    <xf numFmtId="0" fontId="13" fillId="10" borderId="104" xfId="0" applyFont="1" applyFill="1" applyBorder="1" applyAlignment="1" applyProtection="1">
      <alignment horizontal="center" vertical="center"/>
    </xf>
    <xf numFmtId="0" fontId="13" fillId="0" borderId="100" xfId="0" applyFont="1" applyBorder="1" applyAlignment="1" applyProtection="1">
      <alignment horizontal="center" vertical="center"/>
    </xf>
    <xf numFmtId="0" fontId="13" fillId="0" borderId="101" xfId="0" applyFont="1" applyBorder="1" applyAlignment="1" applyProtection="1">
      <alignment horizontal="center" vertical="center"/>
    </xf>
    <xf numFmtId="0" fontId="13" fillId="0" borderId="104" xfId="0" applyFont="1" applyBorder="1" applyAlignment="1" applyProtection="1">
      <alignment horizontal="center" vertical="center"/>
    </xf>
    <xf numFmtId="0" fontId="19" fillId="3" borderId="28" xfId="0" applyFont="1" applyFill="1" applyBorder="1" applyAlignment="1" applyProtection="1">
      <alignment horizontal="center" vertical="center"/>
      <protection locked="0"/>
    </xf>
    <xf numFmtId="0" fontId="13" fillId="9" borderId="4" xfId="0" applyFont="1" applyFill="1" applyBorder="1" applyAlignment="1" applyProtection="1">
      <alignment horizontal="right" vertical="center"/>
    </xf>
    <xf numFmtId="0" fontId="19" fillId="9" borderId="29" xfId="0" applyFont="1" applyFill="1" applyBorder="1" applyAlignment="1" applyProtection="1">
      <alignment vertical="center"/>
    </xf>
    <xf numFmtId="0" fontId="19" fillId="12" borderId="1" xfId="0" applyFont="1" applyFill="1" applyBorder="1" applyAlignment="1" applyProtection="1">
      <alignment horizontal="center" vertical="center"/>
      <protection locked="0"/>
    </xf>
    <xf numFmtId="0" fontId="13" fillId="3" borderId="1" xfId="0" applyFont="1" applyFill="1" applyBorder="1" applyAlignment="1" applyProtection="1">
      <alignment vertical="center"/>
    </xf>
    <xf numFmtId="0" fontId="13" fillId="12" borderId="1" xfId="0" applyFont="1" applyFill="1" applyBorder="1" applyAlignment="1" applyProtection="1">
      <alignment vertical="center"/>
    </xf>
    <xf numFmtId="0" fontId="26" fillId="0" borderId="0" xfId="3" applyFont="1" applyAlignment="1">
      <alignment vertical="center"/>
    </xf>
    <xf numFmtId="0" fontId="14" fillId="3" borderId="0" xfId="0" applyFont="1" applyFill="1" applyAlignment="1">
      <alignment wrapText="1"/>
    </xf>
    <xf numFmtId="0" fontId="27" fillId="0" borderId="0" xfId="0" applyFont="1" applyFill="1" applyAlignment="1">
      <alignment vertical="top" wrapText="1"/>
    </xf>
    <xf numFmtId="0" fontId="28" fillId="0" borderId="0" xfId="0" applyFont="1" applyFill="1" applyAlignment="1">
      <alignment vertical="top"/>
    </xf>
    <xf numFmtId="0" fontId="29" fillId="0" borderId="0" xfId="0" applyFont="1" applyFill="1" applyAlignment="1">
      <alignment vertical="center" wrapText="1"/>
    </xf>
    <xf numFmtId="0" fontId="29" fillId="0" borderId="0" xfId="0" applyFont="1" applyFill="1" applyAlignment="1">
      <alignment vertical="center"/>
    </xf>
    <xf numFmtId="0" fontId="1" fillId="3" borderId="0" xfId="0" applyFont="1" applyFill="1" applyAlignment="1">
      <alignment vertical="center" wrapText="1"/>
    </xf>
    <xf numFmtId="0" fontId="1" fillId="3" borderId="0" xfId="0" applyFont="1" applyFill="1" applyBorder="1" applyAlignment="1">
      <alignment horizontal="left" vertical="top" wrapText="1"/>
    </xf>
    <xf numFmtId="0" fontId="1" fillId="3" borderId="0" xfId="0" applyFont="1" applyFill="1" applyAlignment="1">
      <alignment horizontal="center" vertical="center" shrinkToFit="1"/>
    </xf>
    <xf numFmtId="0" fontId="0" fillId="3" borderId="0" xfId="0" applyFont="1" applyFill="1" applyAlignment="1">
      <alignment vertical="center" wrapText="1"/>
    </xf>
    <xf numFmtId="0" fontId="3" fillId="7" borderId="96" xfId="0" applyNumberFormat="1" applyFont="1" applyFill="1" applyBorder="1" applyAlignment="1">
      <alignment horizontal="center" vertical="center" wrapText="1"/>
    </xf>
    <xf numFmtId="0" fontId="3" fillId="7" borderId="98" xfId="0" applyNumberFormat="1" applyFont="1" applyFill="1" applyBorder="1" applyAlignment="1">
      <alignment horizontal="center" vertical="center" wrapText="1"/>
    </xf>
    <xf numFmtId="0" fontId="0" fillId="0" borderId="96" xfId="0" applyFont="1" applyFill="1" applyBorder="1" applyAlignment="1">
      <alignment vertical="center" wrapText="1"/>
    </xf>
    <xf numFmtId="0" fontId="3" fillId="0" borderId="96" xfId="0" applyNumberFormat="1" applyFont="1" applyFill="1" applyBorder="1" applyAlignment="1">
      <alignment horizontal="center" vertical="center" wrapText="1" shrinkToFit="1"/>
    </xf>
    <xf numFmtId="0" fontId="0" fillId="0" borderId="97" xfId="0" applyFont="1" applyFill="1" applyBorder="1" applyAlignment="1">
      <alignment vertical="center" wrapText="1"/>
    </xf>
    <xf numFmtId="0" fontId="3" fillId="0" borderId="97" xfId="0" applyNumberFormat="1" applyFont="1" applyFill="1" applyBorder="1" applyAlignment="1">
      <alignment horizontal="center" vertical="center" shrinkToFit="1"/>
    </xf>
    <xf numFmtId="0" fontId="0" fillId="0" borderId="98" xfId="0" applyFont="1" applyFill="1" applyBorder="1" applyAlignment="1">
      <alignment vertical="center" wrapText="1"/>
    </xf>
    <xf numFmtId="0" fontId="3" fillId="0" borderId="98" xfId="0" applyNumberFormat="1" applyFont="1" applyFill="1" applyBorder="1" applyAlignment="1">
      <alignment horizontal="center" vertical="center" shrinkToFit="1"/>
    </xf>
    <xf numFmtId="0" fontId="3" fillId="0" borderId="96" xfId="0" applyNumberFormat="1" applyFont="1" applyFill="1" applyBorder="1" applyAlignment="1">
      <alignment horizontal="center" vertical="center" shrinkToFit="1"/>
    </xf>
    <xf numFmtId="0" fontId="3" fillId="0" borderId="97" xfId="0" applyNumberFormat="1" applyFont="1" applyFill="1" applyBorder="1" applyAlignment="1">
      <alignment horizontal="center" vertical="center" shrinkToFit="1"/>
    </xf>
    <xf numFmtId="0" fontId="3" fillId="0" borderId="98" xfId="0" applyNumberFormat="1" applyFont="1" applyFill="1" applyBorder="1" applyAlignment="1">
      <alignment horizontal="center" vertical="center" shrinkToFit="1"/>
    </xf>
    <xf numFmtId="0" fontId="3" fillId="6" borderId="5" xfId="0" applyFont="1" applyFill="1" applyBorder="1" applyAlignment="1">
      <alignment horizontal="center" vertical="center" wrapText="1"/>
    </xf>
    <xf numFmtId="0" fontId="3" fillId="6" borderId="1" xfId="0" applyFont="1" applyFill="1" applyBorder="1" applyAlignment="1">
      <alignment horizontal="center" vertical="center" wrapText="1"/>
    </xf>
    <xf numFmtId="176" fontId="3" fillId="6" borderId="1" xfId="0" applyNumberFormat="1" applyFont="1" applyFill="1" applyBorder="1" applyAlignment="1">
      <alignment horizontal="center" vertical="center" shrinkToFit="1"/>
    </xf>
    <xf numFmtId="176" fontId="3" fillId="6" borderId="4" xfId="0" applyNumberFormat="1" applyFont="1" applyFill="1" applyBorder="1" applyAlignment="1">
      <alignment horizontal="center" vertical="center" shrinkToFit="1"/>
    </xf>
    <xf numFmtId="0" fontId="3" fillId="3" borderId="4" xfId="0" applyFont="1" applyFill="1" applyBorder="1" applyAlignment="1">
      <alignment horizontal="left" vertical="center" indent="1"/>
    </xf>
    <xf numFmtId="49" fontId="3" fillId="3" borderId="14" xfId="0" applyNumberFormat="1" applyFont="1" applyFill="1" applyBorder="1" applyAlignment="1" applyProtection="1">
      <alignment horizontal="left" vertical="center" indent="1"/>
      <protection locked="0"/>
    </xf>
    <xf numFmtId="0" fontId="3" fillId="6" borderId="1" xfId="0" applyFont="1" applyFill="1" applyBorder="1" applyAlignment="1">
      <alignment horizontal="left" vertical="center" wrapText="1" indent="1"/>
    </xf>
    <xf numFmtId="0" fontId="13" fillId="9" borderId="0" xfId="0" applyFont="1" applyFill="1" applyAlignment="1">
      <alignment vertical="center"/>
    </xf>
    <xf numFmtId="0" fontId="13" fillId="9" borderId="0" xfId="0" applyFont="1" applyFill="1" applyAlignment="1">
      <alignment horizontal="left" vertical="center" indent="2"/>
    </xf>
    <xf numFmtId="0" fontId="13" fillId="6" borderId="4" xfId="0" applyFont="1" applyFill="1" applyBorder="1" applyAlignment="1">
      <alignment vertical="center"/>
    </xf>
    <xf numFmtId="0" fontId="13" fillId="6" borderId="28" xfId="0" applyFont="1" applyFill="1" applyBorder="1" applyAlignment="1">
      <alignment vertical="center"/>
    </xf>
    <xf numFmtId="0" fontId="13" fillId="0" borderId="1" xfId="0" applyFont="1" applyBorder="1" applyAlignment="1">
      <alignment vertical="center"/>
    </xf>
    <xf numFmtId="0" fontId="13" fillId="9" borderId="0" xfId="0" applyFont="1" applyFill="1" applyAlignment="1">
      <alignment horizontal="left" vertical="top" indent="2"/>
    </xf>
    <xf numFmtId="0" fontId="4" fillId="3" borderId="0" xfId="3" applyFont="1" applyFill="1" applyBorder="1" applyAlignment="1" applyProtection="1">
      <alignment vertical="center"/>
    </xf>
    <xf numFmtId="0" fontId="5" fillId="3" borderId="0" xfId="3" applyFont="1" applyFill="1" applyBorder="1" applyAlignment="1" applyProtection="1">
      <alignment horizontal="center" vertical="center"/>
    </xf>
    <xf numFmtId="0" fontId="6" fillId="3" borderId="0" xfId="3" applyFont="1" applyFill="1" applyAlignment="1" applyProtection="1">
      <alignment horizontal="center" vertical="center"/>
    </xf>
    <xf numFmtId="0" fontId="3" fillId="3" borderId="0" xfId="3" applyFont="1" applyFill="1" applyProtection="1">
      <alignment vertical="center"/>
    </xf>
    <xf numFmtId="0" fontId="3" fillId="3" borderId="0" xfId="3" applyFont="1" applyFill="1" applyBorder="1" applyAlignment="1" applyProtection="1">
      <alignment vertical="center"/>
    </xf>
    <xf numFmtId="0" fontId="6" fillId="3" borderId="0" xfId="3" applyFont="1" applyFill="1" applyAlignment="1">
      <alignment horizontal="center" vertical="center"/>
    </xf>
    <xf numFmtId="0" fontId="3" fillId="3" borderId="0" xfId="3" applyFont="1" applyFill="1" applyBorder="1" applyAlignment="1">
      <alignment vertical="center"/>
    </xf>
    <xf numFmtId="0" fontId="3" fillId="3" borderId="0" xfId="3" applyFont="1" applyFill="1" applyAlignment="1">
      <alignment vertical="center"/>
    </xf>
    <xf numFmtId="0" fontId="1" fillId="3" borderId="0" xfId="3" applyFont="1" applyFill="1" applyAlignment="1">
      <alignment vertical="center"/>
    </xf>
    <xf numFmtId="0" fontId="4" fillId="3" borderId="0" xfId="3" applyFont="1" applyFill="1" applyBorder="1" applyAlignment="1">
      <alignment vertical="center"/>
    </xf>
    <xf numFmtId="0" fontId="3" fillId="3" borderId="30" xfId="3" applyFont="1" applyFill="1" applyBorder="1" applyAlignment="1">
      <alignment vertical="center"/>
    </xf>
    <xf numFmtId="0" fontId="3" fillId="3" borderId="31" xfId="3" applyFont="1" applyFill="1" applyBorder="1" applyAlignment="1">
      <alignment vertical="center"/>
    </xf>
    <xf numFmtId="0" fontId="3" fillId="3" borderId="20" xfId="3" applyFont="1" applyFill="1" applyBorder="1" applyAlignment="1">
      <alignment vertical="center"/>
    </xf>
    <xf numFmtId="0" fontId="3" fillId="3" borderId="21" xfId="3" applyFont="1" applyFill="1" applyBorder="1" applyAlignment="1">
      <alignment vertical="center"/>
    </xf>
    <xf numFmtId="0" fontId="3" fillId="3" borderId="7" xfId="3" applyFont="1" applyFill="1" applyBorder="1" applyAlignment="1">
      <alignment vertical="center"/>
    </xf>
    <xf numFmtId="0" fontId="3" fillId="3" borderId="32" xfId="3" applyFont="1" applyFill="1" applyBorder="1" applyAlignment="1">
      <alignment vertical="center"/>
    </xf>
    <xf numFmtId="0" fontId="3" fillId="3" borderId="0" xfId="3" applyNumberFormat="1" applyFont="1" applyFill="1">
      <alignment vertical="center"/>
    </xf>
    <xf numFmtId="0" fontId="12" fillId="3" borderId="0" xfId="3" applyFont="1" applyFill="1" applyAlignment="1">
      <alignment vertical="center"/>
    </xf>
    <xf numFmtId="0" fontId="3" fillId="3" borderId="0" xfId="3" applyFont="1" applyFill="1">
      <alignment vertical="center"/>
    </xf>
    <xf numFmtId="0" fontId="3" fillId="3" borderId="4" xfId="3" applyFont="1" applyFill="1" applyBorder="1" applyAlignment="1">
      <alignment vertical="center"/>
    </xf>
    <xf numFmtId="0" fontId="3" fillId="3" borderId="28" xfId="3" applyFont="1" applyFill="1" applyBorder="1" applyAlignment="1">
      <alignment vertical="center"/>
    </xf>
    <xf numFmtId="0" fontId="3" fillId="3" borderId="29" xfId="3" applyFont="1" applyFill="1" applyBorder="1" applyAlignment="1">
      <alignment vertical="center"/>
    </xf>
    <xf numFmtId="0" fontId="31" fillId="0" borderId="0" xfId="0" applyFont="1" applyFill="1" applyAlignment="1">
      <alignment vertical="center" wrapText="1"/>
    </xf>
    <xf numFmtId="0" fontId="13" fillId="13" borderId="1" xfId="0" applyFont="1" applyFill="1" applyBorder="1" applyAlignment="1" applyProtection="1">
      <alignment vertical="center"/>
    </xf>
    <xf numFmtId="0" fontId="13" fillId="0" borderId="1" xfId="0" applyFont="1" applyBorder="1" applyAlignment="1" applyProtection="1">
      <alignment horizontal="center" vertical="center"/>
    </xf>
    <xf numFmtId="0" fontId="13" fillId="0" borderId="4" xfId="0" applyFont="1" applyBorder="1" applyAlignment="1" applyProtection="1">
      <alignment horizontal="left" vertical="center"/>
    </xf>
    <xf numFmtId="0" fontId="13" fillId="0" borderId="105" xfId="0" applyFont="1" applyBorder="1" applyAlignment="1" applyProtection="1">
      <alignment horizontal="center" vertical="center"/>
    </xf>
    <xf numFmtId="0" fontId="24" fillId="9" borderId="0" xfId="0" applyFont="1" applyFill="1" applyAlignment="1" applyProtection="1">
      <alignment vertical="center"/>
    </xf>
    <xf numFmtId="0" fontId="25" fillId="0" borderId="0" xfId="0" applyFont="1"/>
    <xf numFmtId="0" fontId="25" fillId="0" borderId="0" xfId="0" applyFont="1" applyAlignment="1">
      <alignment vertical="top"/>
    </xf>
    <xf numFmtId="0" fontId="30" fillId="0" borderId="0" xfId="0" applyFont="1" applyAlignment="1">
      <alignment horizontal="center"/>
    </xf>
    <xf numFmtId="0" fontId="13" fillId="0" borderId="28" xfId="0" applyFont="1" applyBorder="1" applyAlignment="1" applyProtection="1">
      <alignment vertical="center"/>
    </xf>
    <xf numFmtId="0" fontId="13" fillId="6" borderId="106" xfId="0" applyFont="1" applyFill="1" applyBorder="1" applyAlignment="1" applyProtection="1">
      <alignment horizontal="center" vertical="center"/>
    </xf>
    <xf numFmtId="0" fontId="13" fillId="0" borderId="107" xfId="0" applyFont="1" applyBorder="1" applyAlignment="1" applyProtection="1">
      <alignment horizontal="center" vertical="center"/>
    </xf>
    <xf numFmtId="0" fontId="13" fillId="0" borderId="108" xfId="0" applyFont="1" applyBorder="1" applyAlignment="1" applyProtection="1">
      <alignment horizontal="center" vertical="center"/>
    </xf>
    <xf numFmtId="0" fontId="13" fillId="6" borderId="109" xfId="0" applyFont="1" applyFill="1" applyBorder="1" applyAlignment="1" applyProtection="1">
      <alignment horizontal="center" vertical="center"/>
    </xf>
    <xf numFmtId="0" fontId="13" fillId="6" borderId="66" xfId="0" applyFont="1" applyFill="1" applyBorder="1" applyAlignment="1" applyProtection="1">
      <alignment horizontal="center" vertical="center"/>
    </xf>
    <xf numFmtId="3" fontId="13" fillId="0" borderId="110" xfId="0" quotePrefix="1" applyNumberFormat="1" applyFont="1" applyBorder="1" applyAlignment="1" applyProtection="1">
      <alignment horizontal="center" vertical="center"/>
    </xf>
    <xf numFmtId="0" fontId="13" fillId="0" borderId="111" xfId="0" applyFont="1" applyBorder="1" applyAlignment="1" applyProtection="1">
      <alignment horizontal="center" vertical="center"/>
    </xf>
    <xf numFmtId="3" fontId="13" fillId="0" borderId="27" xfId="0" quotePrefix="1" applyNumberFormat="1" applyFont="1" applyBorder="1" applyAlignment="1" applyProtection="1">
      <alignment horizontal="left" vertical="center"/>
    </xf>
    <xf numFmtId="0" fontId="13" fillId="0" borderId="112" xfId="0" applyFont="1" applyBorder="1" applyAlignment="1" applyProtection="1">
      <alignment horizontal="center" vertical="center"/>
    </xf>
    <xf numFmtId="0" fontId="13" fillId="6" borderId="113" xfId="0" applyFont="1" applyFill="1" applyBorder="1" applyAlignment="1" applyProtection="1">
      <alignment horizontal="center" vertical="center"/>
    </xf>
    <xf numFmtId="0" fontId="13" fillId="0" borderId="117" xfId="0" applyFont="1" applyBorder="1" applyAlignment="1" applyProtection="1">
      <alignment horizontal="center" vertical="center"/>
    </xf>
    <xf numFmtId="0" fontId="13" fillId="0" borderId="14" xfId="0" applyFont="1" applyBorder="1" applyAlignment="1" applyProtection="1">
      <alignment horizontal="left" vertical="center"/>
    </xf>
    <xf numFmtId="0" fontId="13" fillId="0" borderId="67" xfId="0" applyFont="1" applyBorder="1" applyAlignment="1" applyProtection="1">
      <alignment vertical="center"/>
    </xf>
    <xf numFmtId="0" fontId="13" fillId="0" borderId="68" xfId="0" applyFont="1" applyBorder="1" applyAlignment="1" applyProtection="1">
      <alignment vertical="center"/>
    </xf>
    <xf numFmtId="0" fontId="13" fillId="6" borderId="64" xfId="0" applyFont="1" applyFill="1" applyBorder="1" applyAlignment="1" applyProtection="1">
      <alignment vertical="center"/>
    </xf>
    <xf numFmtId="0" fontId="13" fillId="6" borderId="114" xfId="0" applyFont="1" applyFill="1" applyBorder="1" applyAlignment="1" applyProtection="1">
      <alignment vertical="center"/>
    </xf>
    <xf numFmtId="0" fontId="13" fillId="6" borderId="118" xfId="0" applyFont="1" applyFill="1" applyBorder="1" applyAlignment="1" applyProtection="1">
      <alignment horizontal="center" vertical="center"/>
    </xf>
    <xf numFmtId="0" fontId="13" fillId="0" borderId="59" xfId="0" applyFont="1" applyBorder="1" applyAlignment="1" applyProtection="1">
      <alignment vertical="center"/>
    </xf>
    <xf numFmtId="0" fontId="13" fillId="0" borderId="4" xfId="0" applyFont="1" applyBorder="1" applyAlignment="1" applyProtection="1">
      <alignment horizontal="center" vertical="center"/>
    </xf>
    <xf numFmtId="0" fontId="13" fillId="6" borderId="63" xfId="0" applyFont="1" applyFill="1" applyBorder="1" applyAlignment="1" applyProtection="1">
      <alignment horizontal="center" vertical="center"/>
    </xf>
    <xf numFmtId="0" fontId="13" fillId="6" borderId="115" xfId="0" applyFont="1" applyFill="1" applyBorder="1" applyAlignment="1" applyProtection="1">
      <alignment horizontal="center" vertical="center" shrinkToFit="1"/>
    </xf>
    <xf numFmtId="0" fontId="13" fillId="6" borderId="116" xfId="0" applyFont="1" applyFill="1" applyBorder="1" applyAlignment="1" applyProtection="1">
      <alignment horizontal="center" vertical="center" shrinkToFit="1"/>
    </xf>
    <xf numFmtId="3" fontId="13" fillId="0" borderId="1" xfId="0" quotePrefix="1" applyNumberFormat="1" applyFont="1" applyBorder="1" applyAlignment="1" applyProtection="1">
      <alignment horizontal="center" vertical="center"/>
    </xf>
    <xf numFmtId="0" fontId="32" fillId="0" borderId="0" xfId="0" applyFont="1" applyAlignment="1">
      <alignment vertical="center"/>
    </xf>
    <xf numFmtId="0" fontId="3" fillId="6" borderId="6"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3" fillId="0" borderId="0" xfId="0" applyFont="1"/>
    <xf numFmtId="0" fontId="1" fillId="3" borderId="28" xfId="0" applyFont="1" applyFill="1" applyBorder="1" applyAlignment="1">
      <alignment vertical="center" wrapText="1"/>
    </xf>
    <xf numFmtId="0" fontId="1" fillId="3" borderId="28" xfId="0" applyFont="1" applyFill="1" applyBorder="1" applyAlignment="1">
      <alignment horizontal="center" vertical="center" shrinkToFit="1"/>
    </xf>
    <xf numFmtId="0" fontId="1" fillId="3" borderId="59" xfId="0" applyFont="1" applyFill="1" applyBorder="1" applyAlignment="1">
      <alignment horizontal="center" vertical="center" shrinkToFit="1"/>
    </xf>
    <xf numFmtId="0" fontId="3" fillId="3" borderId="28" xfId="0" applyFont="1" applyFill="1" applyBorder="1" applyAlignment="1" applyProtection="1">
      <alignment horizontal="left" vertical="center" indent="1"/>
    </xf>
    <xf numFmtId="0" fontId="3" fillId="0" borderId="14" xfId="0" applyFont="1" applyFill="1" applyBorder="1" applyAlignment="1" applyProtection="1">
      <alignment horizontal="left" vertical="center" indent="1"/>
    </xf>
    <xf numFmtId="0" fontId="3" fillId="6" borderId="6" xfId="0" applyFont="1" applyFill="1" applyBorder="1" applyAlignment="1" applyProtection="1">
      <alignment horizontal="center" vertical="center"/>
    </xf>
    <xf numFmtId="0" fontId="3" fillId="6" borderId="10" xfId="0" applyFont="1" applyFill="1" applyBorder="1" applyAlignment="1" applyProtection="1">
      <alignment horizontal="left" vertical="center" wrapText="1" indent="1"/>
    </xf>
    <xf numFmtId="0" fontId="32" fillId="0" borderId="0" xfId="0" applyFont="1" applyFill="1" applyAlignment="1">
      <alignment vertical="center"/>
    </xf>
    <xf numFmtId="0" fontId="34" fillId="9" borderId="0" xfId="0" applyFont="1" applyFill="1" applyAlignment="1" applyProtection="1"/>
    <xf numFmtId="0" fontId="35" fillId="9" borderId="0" xfId="0" applyFont="1" applyFill="1" applyAlignment="1" applyProtection="1"/>
    <xf numFmtId="0" fontId="35" fillId="9" borderId="0" xfId="0" applyFont="1" applyFill="1" applyAlignment="1" applyProtection="1">
      <alignment vertical="center"/>
    </xf>
    <xf numFmtId="0" fontId="34" fillId="9" borderId="0" xfId="0" applyFont="1" applyFill="1" applyAlignment="1" applyProtection="1">
      <alignment vertical="top"/>
    </xf>
    <xf numFmtId="0" fontId="33" fillId="0" borderId="0" xfId="0" applyFont="1" applyAlignment="1">
      <alignment vertical="top"/>
    </xf>
    <xf numFmtId="0" fontId="0" fillId="7" borderId="96" xfId="0" applyFont="1" applyFill="1" applyBorder="1" applyAlignment="1">
      <alignment horizontal="left" vertical="center" wrapText="1"/>
    </xf>
    <xf numFmtId="0" fontId="0" fillId="7" borderId="98" xfId="0" applyFont="1" applyFill="1" applyBorder="1" applyAlignment="1">
      <alignment horizontal="left" vertical="center" wrapText="1"/>
    </xf>
    <xf numFmtId="0" fontId="37" fillId="0" borderId="0" xfId="0" applyFont="1"/>
    <xf numFmtId="0" fontId="3" fillId="0" borderId="98" xfId="0" applyNumberFormat="1" applyFont="1" applyFill="1" applyBorder="1" applyAlignment="1">
      <alignment horizontal="center" vertical="center" shrinkToFit="1"/>
    </xf>
    <xf numFmtId="176" fontId="7" fillId="4" borderId="27" xfId="0" applyNumberFormat="1" applyFont="1" applyFill="1" applyBorder="1" applyAlignment="1" applyProtection="1">
      <alignment horizontal="center" vertical="center" shrinkToFit="1"/>
      <protection locked="0"/>
    </xf>
    <xf numFmtId="0" fontId="32" fillId="0" borderId="0" xfId="0" applyFont="1" applyAlignment="1" applyProtection="1">
      <alignment vertical="center"/>
    </xf>
    <xf numFmtId="0" fontId="3" fillId="0" borderId="97" xfId="0" applyNumberFormat="1" applyFont="1" applyFill="1" applyBorder="1" applyAlignment="1">
      <alignment horizontal="center" vertical="center" shrinkToFit="1"/>
    </xf>
    <xf numFmtId="0" fontId="3" fillId="0" borderId="98" xfId="0" applyNumberFormat="1" applyFont="1" applyFill="1" applyBorder="1" applyAlignment="1">
      <alignment horizontal="center" vertical="center" shrinkToFit="1"/>
    </xf>
    <xf numFmtId="176" fontId="7" fillId="2" borderId="129" xfId="0" applyNumberFormat="1" applyFont="1" applyFill="1" applyBorder="1" applyAlignment="1">
      <alignment horizontal="center" vertical="center" shrinkToFit="1"/>
    </xf>
    <xf numFmtId="177" fontId="6" fillId="0" borderId="20" xfId="0" applyNumberFormat="1" applyFont="1" applyFill="1" applyBorder="1" applyAlignment="1">
      <alignment horizontal="center" vertical="center" shrinkToFit="1"/>
    </xf>
    <xf numFmtId="177" fontId="6" fillId="0" borderId="130" xfId="0" applyNumberFormat="1" applyFont="1" applyFill="1" applyBorder="1" applyAlignment="1">
      <alignment horizontal="center" vertical="center" shrinkToFit="1"/>
    </xf>
    <xf numFmtId="0" fontId="40" fillId="0" borderId="0" xfId="0" applyFont="1" applyAlignment="1">
      <alignment vertical="center"/>
    </xf>
    <xf numFmtId="0" fontId="42" fillId="0" borderId="0" xfId="0" applyFont="1" applyAlignment="1" applyProtection="1">
      <alignment vertical="center"/>
    </xf>
    <xf numFmtId="0" fontId="3" fillId="0" borderId="97" xfId="0" applyNumberFormat="1" applyFont="1" applyFill="1" applyBorder="1" applyAlignment="1">
      <alignment horizontal="center" vertical="center" shrinkToFit="1"/>
    </xf>
    <xf numFmtId="0" fontId="3" fillId="0" borderId="98" xfId="0" applyNumberFormat="1" applyFont="1" applyFill="1" applyBorder="1" applyAlignment="1">
      <alignment horizontal="center" vertical="center" shrinkToFit="1"/>
    </xf>
    <xf numFmtId="0" fontId="39" fillId="0" borderId="97" xfId="0" applyFont="1" applyFill="1" applyBorder="1" applyAlignment="1" applyProtection="1">
      <alignment horizontal="center" vertical="center"/>
    </xf>
    <xf numFmtId="0" fontId="39" fillId="0" borderId="98" xfId="0" applyFont="1" applyFill="1" applyBorder="1" applyAlignment="1" applyProtection="1">
      <alignment horizontal="center" vertical="center"/>
    </xf>
    <xf numFmtId="0" fontId="13" fillId="13" borderId="4" xfId="0" applyFont="1" applyFill="1" applyBorder="1" applyAlignment="1" applyProtection="1">
      <alignment horizontal="left" vertical="center" indent="1"/>
    </xf>
    <xf numFmtId="0" fontId="13" fillId="13" borderId="28" xfId="0" applyFont="1" applyFill="1" applyBorder="1" applyAlignment="1" applyProtection="1">
      <alignment horizontal="left" vertical="center" indent="1"/>
    </xf>
    <xf numFmtId="0" fontId="13" fillId="13" borderId="29" xfId="0" applyFont="1" applyFill="1" applyBorder="1" applyAlignment="1" applyProtection="1">
      <alignment horizontal="left" vertical="center" indent="1"/>
    </xf>
    <xf numFmtId="0" fontId="19" fillId="9" borderId="4" xfId="0" applyFont="1" applyFill="1" applyBorder="1" applyAlignment="1" applyProtection="1">
      <alignment horizontal="center" vertical="center" shrinkToFit="1"/>
    </xf>
    <xf numFmtId="0" fontId="19" fillId="9" borderId="29" xfId="0" applyFont="1" applyFill="1" applyBorder="1" applyAlignment="1" applyProtection="1">
      <alignment horizontal="center" vertical="center" shrinkToFit="1"/>
    </xf>
    <xf numFmtId="0" fontId="13" fillId="13" borderId="30" xfId="0" applyFont="1" applyFill="1" applyBorder="1" applyAlignment="1" applyProtection="1">
      <alignment horizontal="left" vertical="center" indent="1"/>
    </xf>
    <xf numFmtId="0" fontId="13" fillId="13" borderId="31" xfId="0" applyFont="1" applyFill="1" applyBorder="1" applyAlignment="1" applyProtection="1">
      <alignment horizontal="left" vertical="center" indent="1"/>
    </xf>
    <xf numFmtId="0" fontId="19" fillId="9" borderId="4" xfId="0" applyFont="1" applyFill="1" applyBorder="1" applyAlignment="1" applyProtection="1">
      <alignment horizontal="center" vertical="center"/>
    </xf>
    <xf numFmtId="0" fontId="19" fillId="9" borderId="29" xfId="0" applyFont="1" applyFill="1" applyBorder="1" applyAlignment="1" applyProtection="1">
      <alignment horizontal="center" vertical="center"/>
    </xf>
    <xf numFmtId="0" fontId="13" fillId="0" borderId="102" xfId="0" applyFont="1" applyBorder="1" applyAlignment="1" applyProtection="1">
      <alignment horizontal="center" vertical="center"/>
    </xf>
    <xf numFmtId="0" fontId="13" fillId="0" borderId="103" xfId="0" applyFont="1" applyBorder="1" applyAlignment="1" applyProtection="1">
      <alignment horizontal="center" vertical="center"/>
    </xf>
    <xf numFmtId="0" fontId="13" fillId="10" borderId="102" xfId="0" applyFont="1" applyFill="1" applyBorder="1" applyAlignment="1" applyProtection="1">
      <alignment horizontal="center" vertical="center"/>
    </xf>
    <xf numFmtId="0" fontId="13" fillId="10" borderId="103" xfId="0" applyFont="1" applyFill="1" applyBorder="1" applyAlignment="1" applyProtection="1">
      <alignment horizontal="center" vertical="center"/>
    </xf>
    <xf numFmtId="0" fontId="13" fillId="3" borderId="95" xfId="0" applyFont="1" applyFill="1" applyBorder="1" applyAlignment="1" applyProtection="1">
      <alignment horizontal="left" vertical="center"/>
    </xf>
    <xf numFmtId="0" fontId="13" fillId="3" borderId="28" xfId="0" applyFont="1" applyFill="1" applyBorder="1" applyAlignment="1" applyProtection="1">
      <alignment horizontal="left" vertical="center"/>
    </xf>
    <xf numFmtId="0" fontId="13" fillId="3" borderId="29" xfId="0" applyFont="1" applyFill="1" applyBorder="1" applyAlignment="1" applyProtection="1">
      <alignment horizontal="left" vertical="center"/>
    </xf>
    <xf numFmtId="0" fontId="13" fillId="13" borderId="4" xfId="0" applyFont="1" applyFill="1" applyBorder="1" applyAlignment="1" applyProtection="1">
      <alignment horizontal="left" vertical="center" indent="1" shrinkToFit="1"/>
    </xf>
    <xf numFmtId="0" fontId="13" fillId="13" borderId="28" xfId="0" applyFont="1" applyFill="1" applyBorder="1" applyAlignment="1" applyProtection="1">
      <alignment horizontal="left" vertical="center" indent="1" shrinkToFit="1"/>
    </xf>
    <xf numFmtId="0" fontId="13" fillId="13" borderId="29" xfId="0" applyFont="1" applyFill="1" applyBorder="1" applyAlignment="1" applyProtection="1">
      <alignment horizontal="left" vertical="center" indent="1" shrinkToFit="1"/>
    </xf>
    <xf numFmtId="0" fontId="19" fillId="9" borderId="30" xfId="0" applyFont="1" applyFill="1" applyBorder="1" applyAlignment="1" applyProtection="1">
      <alignment horizontal="center" vertical="center" shrinkToFit="1"/>
    </xf>
    <xf numFmtId="0" fontId="19" fillId="9" borderId="31" xfId="0" applyFont="1" applyFill="1" applyBorder="1" applyAlignment="1" applyProtection="1">
      <alignment horizontal="center" vertical="center" shrinkToFit="1"/>
    </xf>
    <xf numFmtId="0" fontId="19" fillId="9" borderId="7" xfId="0" applyFont="1" applyFill="1" applyBorder="1" applyAlignment="1" applyProtection="1">
      <alignment horizontal="center" vertical="center" shrinkToFit="1"/>
    </xf>
    <xf numFmtId="0" fontId="19" fillId="9" borderId="32" xfId="0" applyFont="1" applyFill="1" applyBorder="1" applyAlignment="1" applyProtection="1">
      <alignment horizontal="center" vertical="center" shrinkToFit="1"/>
    </xf>
    <xf numFmtId="0" fontId="19" fillId="12" borderId="4" xfId="0" applyFont="1" applyFill="1" applyBorder="1" applyAlignment="1" applyProtection="1">
      <alignment horizontal="center" vertical="center"/>
      <protection locked="0"/>
    </xf>
    <xf numFmtId="0" fontId="19" fillId="12" borderId="28" xfId="0" applyFont="1" applyFill="1" applyBorder="1" applyAlignment="1" applyProtection="1">
      <alignment horizontal="center" vertical="center"/>
      <protection locked="0"/>
    </xf>
    <xf numFmtId="0" fontId="19" fillId="12" borderId="29" xfId="0" applyFont="1" applyFill="1" applyBorder="1" applyAlignment="1" applyProtection="1">
      <alignment horizontal="center" vertical="center"/>
      <protection locked="0"/>
    </xf>
    <xf numFmtId="0" fontId="14" fillId="9" borderId="0" xfId="0" applyFont="1" applyFill="1" applyAlignment="1" applyProtection="1">
      <alignment horizontal="center" vertical="center"/>
    </xf>
    <xf numFmtId="0" fontId="19" fillId="3" borderId="1" xfId="0" applyFont="1" applyFill="1" applyBorder="1" applyAlignment="1" applyProtection="1">
      <alignment horizontal="left" vertical="center" indent="1"/>
      <protection locked="0"/>
    </xf>
    <xf numFmtId="178" fontId="13" fillId="13" borderId="4" xfId="0" applyNumberFormat="1" applyFont="1" applyFill="1" applyBorder="1" applyAlignment="1" applyProtection="1">
      <alignment horizontal="center" vertical="center"/>
    </xf>
    <xf numFmtId="178" fontId="13" fillId="13" borderId="29" xfId="0" applyNumberFormat="1" applyFont="1" applyFill="1" applyBorder="1" applyAlignment="1" applyProtection="1">
      <alignment horizontal="center" vertical="center"/>
    </xf>
    <xf numFmtId="0" fontId="19" fillId="3" borderId="30" xfId="0" applyFont="1" applyFill="1" applyBorder="1" applyAlignment="1" applyProtection="1">
      <alignment horizontal="left" vertical="center" wrapText="1"/>
      <protection locked="0"/>
    </xf>
    <xf numFmtId="0" fontId="19" fillId="3" borderId="22" xfId="0" applyFont="1" applyFill="1" applyBorder="1" applyAlignment="1" applyProtection="1">
      <alignment horizontal="left" vertical="center" wrapText="1"/>
      <protection locked="0"/>
    </xf>
    <xf numFmtId="0" fontId="19" fillId="3" borderId="31" xfId="0" applyFont="1" applyFill="1" applyBorder="1" applyAlignment="1" applyProtection="1">
      <alignment horizontal="left" vertical="center" wrapText="1"/>
      <protection locked="0"/>
    </xf>
    <xf numFmtId="0" fontId="19" fillId="3" borderId="7" xfId="0" applyFont="1" applyFill="1" applyBorder="1" applyAlignment="1" applyProtection="1">
      <alignment horizontal="left" vertical="center" wrapText="1"/>
      <protection locked="0"/>
    </xf>
    <xf numFmtId="0" fontId="19" fillId="3" borderId="8" xfId="0" applyFont="1" applyFill="1" applyBorder="1" applyAlignment="1" applyProtection="1">
      <alignment horizontal="left" vertical="center" wrapText="1"/>
      <protection locked="0"/>
    </xf>
    <xf numFmtId="0" fontId="19" fillId="3" borderId="32" xfId="0" applyFont="1" applyFill="1" applyBorder="1" applyAlignment="1" applyProtection="1">
      <alignment horizontal="left" vertical="center" wrapText="1"/>
      <protection locked="0"/>
    </xf>
    <xf numFmtId="0" fontId="19" fillId="9" borderId="30" xfId="0" applyFont="1" applyFill="1" applyBorder="1" applyAlignment="1" applyProtection="1">
      <alignment horizontal="center" vertical="center"/>
    </xf>
    <xf numFmtId="0" fontId="19" fillId="9" borderId="31" xfId="0" applyFont="1" applyFill="1" applyBorder="1" applyAlignment="1" applyProtection="1">
      <alignment horizontal="center" vertical="center"/>
    </xf>
    <xf numFmtId="0" fontId="19" fillId="9" borderId="7" xfId="0" applyFont="1" applyFill="1" applyBorder="1" applyAlignment="1" applyProtection="1">
      <alignment horizontal="center" vertical="center"/>
    </xf>
    <xf numFmtId="0" fontId="19" fillId="9" borderId="32" xfId="0" applyFont="1" applyFill="1" applyBorder="1" applyAlignment="1" applyProtection="1">
      <alignment horizontal="center" vertical="center"/>
    </xf>
    <xf numFmtId="0" fontId="33" fillId="0" borderId="0" xfId="0" applyFont="1" applyAlignment="1">
      <alignment horizontal="center" vertical="center" textRotation="255"/>
    </xf>
    <xf numFmtId="0" fontId="14" fillId="3" borderId="0" xfId="0" applyNumberFormat="1" applyFont="1" applyFill="1" applyAlignment="1">
      <alignment horizontal="left" vertical="top" wrapText="1"/>
    </xf>
    <xf numFmtId="49" fontId="13" fillId="13" borderId="28" xfId="0" applyNumberFormat="1" applyFont="1" applyFill="1" applyBorder="1" applyAlignment="1" applyProtection="1">
      <alignment horizontal="left" indent="1"/>
      <protection locked="0"/>
    </xf>
    <xf numFmtId="0" fontId="13" fillId="3" borderId="8" xfId="0" applyFont="1" applyFill="1" applyBorder="1" applyAlignment="1">
      <alignment horizontal="left" indent="1"/>
    </xf>
    <xf numFmtId="0" fontId="14" fillId="3" borderId="0" xfId="0" applyFont="1" applyFill="1" applyAlignment="1">
      <alignment horizontal="left" vertical="top" wrapText="1"/>
    </xf>
    <xf numFmtId="0" fontId="7" fillId="0" borderId="2" xfId="0" applyFont="1" applyBorder="1" applyAlignment="1">
      <alignment vertical="center" shrinkToFit="1"/>
    </xf>
    <xf numFmtId="0" fontId="7" fillId="0" borderId="3" xfId="0" applyFont="1" applyBorder="1" applyAlignment="1">
      <alignment vertical="center" shrinkToFit="1"/>
    </xf>
    <xf numFmtId="0" fontId="13" fillId="13" borderId="2" xfId="0" applyFont="1" applyFill="1" applyBorder="1" applyAlignment="1" applyProtection="1">
      <alignment horizontal="center" vertical="center"/>
      <protection locked="0"/>
    </xf>
    <xf numFmtId="0" fontId="13" fillId="13" borderId="3" xfId="0" applyFont="1" applyFill="1" applyBorder="1" applyAlignment="1" applyProtection="1">
      <alignment horizontal="center" vertical="center"/>
      <protection locked="0"/>
    </xf>
    <xf numFmtId="0" fontId="7" fillId="0" borderId="30" xfId="0" applyFont="1" applyBorder="1" applyAlignment="1">
      <alignment vertical="center" shrinkToFit="1"/>
    </xf>
    <xf numFmtId="0" fontId="7" fillId="0" borderId="22" xfId="0" applyFont="1" applyBorder="1" applyAlignment="1">
      <alignment vertical="center" shrinkToFit="1"/>
    </xf>
    <xf numFmtId="0" fontId="7" fillId="0" borderId="31" xfId="0" applyFont="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0" fontId="7" fillId="0" borderId="32" xfId="0" applyFont="1" applyBorder="1" applyAlignment="1">
      <alignment vertical="center" shrinkToFit="1"/>
    </xf>
    <xf numFmtId="0" fontId="13" fillId="13" borderId="30" xfId="0" applyFont="1" applyFill="1" applyBorder="1" applyAlignment="1" applyProtection="1">
      <alignment horizontal="center" vertical="center"/>
      <protection locked="0"/>
    </xf>
    <xf numFmtId="0" fontId="13" fillId="13" borderId="31" xfId="0" applyFont="1" applyFill="1" applyBorder="1" applyAlignment="1" applyProtection="1">
      <alignment horizontal="center" vertical="center"/>
      <protection locked="0"/>
    </xf>
    <xf numFmtId="0" fontId="13" fillId="13" borderId="7" xfId="0" applyFont="1" applyFill="1" applyBorder="1" applyAlignment="1" applyProtection="1">
      <alignment horizontal="center" vertical="center"/>
      <protection locked="0"/>
    </xf>
    <xf numFmtId="0" fontId="13" fillId="13" borderId="32" xfId="0" applyFont="1" applyFill="1" applyBorder="1" applyAlignment="1" applyProtection="1">
      <alignment horizontal="center" vertical="center"/>
      <protection locked="0"/>
    </xf>
    <xf numFmtId="0" fontId="14" fillId="0" borderId="0" xfId="0" applyFont="1" applyAlignment="1">
      <alignment horizontal="center"/>
    </xf>
    <xf numFmtId="0" fontId="16" fillId="0" borderId="1" xfId="0" applyFont="1" applyBorder="1" applyAlignment="1">
      <alignment horizontal="center" vertical="center"/>
    </xf>
    <xf numFmtId="0" fontId="13" fillId="3" borderId="8" xfId="0" applyFont="1" applyFill="1" applyBorder="1" applyAlignment="1">
      <alignment horizontal="left" indent="1" shrinkToFit="1"/>
    </xf>
    <xf numFmtId="0" fontId="7" fillId="7" borderId="30" xfId="0" applyFont="1" applyFill="1" applyBorder="1" applyAlignment="1">
      <alignment vertical="center" shrinkToFit="1"/>
    </xf>
    <xf numFmtId="0" fontId="7" fillId="7" borderId="22" xfId="0" applyFont="1" applyFill="1" applyBorder="1" applyAlignment="1">
      <alignment vertical="center" shrinkToFit="1"/>
    </xf>
    <xf numFmtId="0" fontId="7" fillId="7" borderId="31" xfId="0" applyFont="1" applyFill="1" applyBorder="1" applyAlignment="1">
      <alignment vertical="center" shrinkToFit="1"/>
    </xf>
    <xf numFmtId="0" fontId="7" fillId="7" borderId="7" xfId="0" applyFont="1" applyFill="1" applyBorder="1" applyAlignment="1">
      <alignment vertical="center" shrinkToFit="1"/>
    </xf>
    <xf numFmtId="0" fontId="7" fillId="7" borderId="8" xfId="0" applyFont="1" applyFill="1" applyBorder="1" applyAlignment="1">
      <alignment vertical="center" shrinkToFit="1"/>
    </xf>
    <xf numFmtId="0" fontId="7" fillId="7" borderId="32" xfId="0" applyFont="1" applyFill="1" applyBorder="1" applyAlignment="1">
      <alignment vertical="center" shrinkToFit="1"/>
    </xf>
    <xf numFmtId="0" fontId="13" fillId="3" borderId="28" xfId="0" applyFont="1" applyFill="1" applyBorder="1" applyAlignment="1">
      <alignment horizontal="distributed" indent="1"/>
    </xf>
    <xf numFmtId="0" fontId="13" fillId="3" borderId="8" xfId="0" applyFont="1" applyFill="1" applyBorder="1" applyAlignment="1">
      <alignment horizontal="distributed" indent="1"/>
    </xf>
    <xf numFmtId="0" fontId="4" fillId="0" borderId="1" xfId="3" applyFont="1" applyBorder="1" applyAlignment="1">
      <alignment vertical="center"/>
    </xf>
    <xf numFmtId="49" fontId="3" fillId="4" borderId="28" xfId="3" applyNumberFormat="1" applyFont="1" applyFill="1" applyBorder="1" applyAlignment="1" applyProtection="1">
      <alignment horizontal="center" vertical="center" shrinkToFit="1"/>
      <protection locked="0"/>
    </xf>
    <xf numFmtId="179" fontId="3" fillId="4" borderId="28" xfId="3" applyNumberFormat="1" applyFont="1" applyFill="1" applyBorder="1" applyAlignment="1" applyProtection="1">
      <alignment horizontal="center" vertical="center"/>
      <protection locked="0"/>
    </xf>
    <xf numFmtId="0" fontId="3" fillId="3" borderId="28" xfId="3" applyFont="1" applyFill="1" applyBorder="1" applyAlignment="1">
      <alignment horizontal="center" vertical="center"/>
    </xf>
    <xf numFmtId="0" fontId="3" fillId="3" borderId="30" xfId="3" applyFont="1" applyFill="1" applyBorder="1" applyAlignment="1">
      <alignment horizontal="left" vertical="center"/>
    </xf>
    <xf numFmtId="0" fontId="3" fillId="3" borderId="22" xfId="3" applyFont="1" applyFill="1" applyBorder="1" applyAlignment="1">
      <alignment horizontal="left" vertical="center"/>
    </xf>
    <xf numFmtId="49" fontId="3" fillId="4" borderId="22" xfId="3" applyNumberFormat="1" applyFont="1" applyFill="1" applyBorder="1" applyAlignment="1" applyProtection="1">
      <alignment horizontal="left" vertical="center" shrinkToFit="1"/>
      <protection locked="0"/>
    </xf>
    <xf numFmtId="0" fontId="3" fillId="3" borderId="7" xfId="3" applyFont="1" applyFill="1" applyBorder="1" applyAlignment="1">
      <alignment horizontal="left" vertical="center"/>
    </xf>
    <xf numFmtId="0" fontId="3" fillId="3" borderId="8" xfId="3" applyFont="1" applyFill="1" applyBorder="1" applyAlignment="1">
      <alignment horizontal="left" vertical="center"/>
    </xf>
    <xf numFmtId="49" fontId="3" fillId="4" borderId="8" xfId="3" applyNumberFormat="1" applyFont="1" applyFill="1" applyBorder="1" applyAlignment="1" applyProtection="1">
      <alignment horizontal="left" vertical="center" shrinkToFit="1"/>
      <protection locked="0"/>
    </xf>
    <xf numFmtId="49" fontId="3" fillId="4" borderId="28" xfId="3" applyNumberFormat="1" applyFont="1" applyFill="1" applyBorder="1" applyAlignment="1" applyProtection="1">
      <alignment horizontal="center" vertical="center"/>
      <protection locked="0"/>
    </xf>
    <xf numFmtId="0" fontId="6" fillId="0" borderId="0" xfId="3" applyFont="1" applyAlignment="1">
      <alignment horizontal="center" vertical="center"/>
    </xf>
    <xf numFmtId="0" fontId="3" fillId="3" borderId="30" xfId="3" applyFont="1" applyFill="1" applyBorder="1" applyAlignment="1">
      <alignment horizontal="center" vertical="center"/>
    </xf>
    <xf numFmtId="0" fontId="3" fillId="3" borderId="22" xfId="3" applyFont="1" applyFill="1" applyBorder="1" applyAlignment="1">
      <alignment horizontal="center" vertical="center"/>
    </xf>
    <xf numFmtId="0" fontId="3" fillId="3" borderId="31" xfId="3" applyFont="1" applyFill="1" applyBorder="1" applyAlignment="1">
      <alignment horizontal="center" vertical="center"/>
    </xf>
    <xf numFmtId="0" fontId="3" fillId="3" borderId="7" xfId="3" applyFont="1" applyFill="1" applyBorder="1" applyAlignment="1">
      <alignment horizontal="center" vertical="center"/>
    </xf>
    <xf numFmtId="0" fontId="3" fillId="3" borderId="8" xfId="3" applyFont="1" applyFill="1" applyBorder="1" applyAlignment="1">
      <alignment horizontal="center" vertical="center"/>
    </xf>
    <xf numFmtId="0" fontId="3" fillId="3" borderId="32" xfId="3" applyFont="1" applyFill="1" applyBorder="1" applyAlignment="1">
      <alignment horizontal="center" vertical="center"/>
    </xf>
    <xf numFmtId="0" fontId="3" fillId="3" borderId="22" xfId="3" applyFont="1" applyFill="1" applyBorder="1" applyAlignment="1">
      <alignment horizontal="left" vertical="center" wrapText="1"/>
    </xf>
    <xf numFmtId="0" fontId="3" fillId="3" borderId="0" xfId="3" applyFont="1" applyFill="1" applyBorder="1" applyAlignment="1">
      <alignment horizontal="left" vertical="center" wrapText="1"/>
    </xf>
    <xf numFmtId="0" fontId="3" fillId="3" borderId="8" xfId="3" applyFont="1" applyFill="1" applyBorder="1" applyAlignment="1">
      <alignment horizontal="left" vertical="center" wrapText="1"/>
    </xf>
    <xf numFmtId="49" fontId="5" fillId="5" borderId="1" xfId="3" applyNumberFormat="1" applyFont="1" applyFill="1" applyBorder="1" applyAlignment="1" applyProtection="1">
      <alignment horizontal="center" vertical="center"/>
    </xf>
    <xf numFmtId="0" fontId="5" fillId="5" borderId="1" xfId="3" applyNumberFormat="1" applyFont="1" applyFill="1" applyBorder="1" applyAlignment="1" applyProtection="1">
      <alignment horizontal="center" vertical="center"/>
    </xf>
    <xf numFmtId="0" fontId="5" fillId="5" borderId="1" xfId="3" applyFont="1" applyFill="1" applyBorder="1" applyAlignment="1" applyProtection="1">
      <alignment horizontal="center" vertical="center"/>
    </xf>
    <xf numFmtId="0" fontId="3" fillId="5" borderId="4" xfId="3" applyNumberFormat="1" applyFont="1" applyFill="1" applyBorder="1" applyAlignment="1">
      <alignment horizontal="left" vertical="center"/>
    </xf>
    <xf numFmtId="0" fontId="3" fillId="5" borderId="28" xfId="3" applyNumberFormat="1" applyFont="1" applyFill="1" applyBorder="1" applyAlignment="1">
      <alignment horizontal="left" vertical="center"/>
    </xf>
    <xf numFmtId="0" fontId="3" fillId="5" borderId="29" xfId="3" applyNumberFormat="1" applyFont="1" applyFill="1" applyBorder="1" applyAlignment="1">
      <alignment horizontal="left" vertical="center"/>
    </xf>
    <xf numFmtId="0" fontId="3" fillId="4" borderId="28" xfId="3"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indent="1" shrinkToFit="1"/>
    </xf>
    <xf numFmtId="0" fontId="23" fillId="0" borderId="0" xfId="0" applyFont="1" applyFill="1" applyBorder="1" applyAlignment="1" applyProtection="1">
      <alignment horizontal="left" vertical="center" shrinkToFit="1"/>
    </xf>
    <xf numFmtId="0" fontId="22" fillId="0" borderId="0" xfId="0" applyFont="1" applyBorder="1" applyAlignment="1">
      <alignment horizontal="center" vertical="top" shrinkToFit="1"/>
    </xf>
    <xf numFmtId="49" fontId="14" fillId="4" borderId="0" xfId="0" applyNumberFormat="1" applyFont="1" applyFill="1" applyBorder="1" applyAlignment="1" applyProtection="1">
      <alignment horizontal="left" vertical="center" wrapText="1"/>
      <protection locked="0"/>
    </xf>
    <xf numFmtId="49" fontId="20" fillId="4" borderId="0" xfId="0" applyNumberFormat="1" applyFont="1" applyFill="1" applyBorder="1" applyAlignment="1" applyProtection="1">
      <alignment horizontal="left" vertical="center" wrapText="1"/>
      <protection locked="0"/>
    </xf>
    <xf numFmtId="0" fontId="18" fillId="0" borderId="0" xfId="0" applyFont="1" applyBorder="1" applyAlignment="1">
      <alignment horizontal="left" vertical="center" shrinkToFit="1"/>
    </xf>
    <xf numFmtId="0" fontId="18" fillId="0" borderId="0" xfId="0" applyFont="1" applyBorder="1" applyAlignment="1">
      <alignment horizontal="center" vertical="center" shrinkToFit="1"/>
    </xf>
    <xf numFmtId="49" fontId="18" fillId="4" borderId="55" xfId="0" applyNumberFormat="1" applyFont="1" applyFill="1" applyBorder="1" applyAlignment="1" applyProtection="1">
      <alignment horizontal="left" vertical="center"/>
      <protection locked="0"/>
    </xf>
    <xf numFmtId="49" fontId="18" fillId="4" borderId="56" xfId="0" applyNumberFormat="1" applyFont="1" applyFill="1" applyBorder="1" applyAlignment="1" applyProtection="1">
      <alignment horizontal="left" vertical="center"/>
      <protection locked="0"/>
    </xf>
    <xf numFmtId="180" fontId="18" fillId="4" borderId="55" xfId="0" applyNumberFormat="1" applyFont="1" applyFill="1" applyBorder="1" applyAlignment="1" applyProtection="1">
      <alignment horizontal="left" vertical="center"/>
      <protection locked="0"/>
    </xf>
    <xf numFmtId="180" fontId="18" fillId="4" borderId="56" xfId="0" applyNumberFormat="1" applyFont="1" applyFill="1" applyBorder="1" applyAlignment="1" applyProtection="1">
      <alignment horizontal="left" vertical="center"/>
      <protection locked="0"/>
    </xf>
    <xf numFmtId="49" fontId="18" fillId="4" borderId="48" xfId="0" applyNumberFormat="1" applyFont="1" applyFill="1" applyBorder="1" applyAlignment="1" applyProtection="1">
      <alignment horizontal="left" vertical="center"/>
      <protection locked="0"/>
    </xf>
    <xf numFmtId="49" fontId="18" fillId="4" borderId="49" xfId="0" applyNumberFormat="1" applyFont="1" applyFill="1" applyBorder="1" applyAlignment="1" applyProtection="1">
      <alignment horizontal="left" vertical="center"/>
      <protection locked="0"/>
    </xf>
    <xf numFmtId="0" fontId="20" fillId="0" borderId="91" xfId="0" applyFont="1" applyFill="1" applyBorder="1" applyAlignment="1" applyProtection="1">
      <alignment horizontal="left" vertical="center" wrapText="1" indent="1"/>
    </xf>
    <xf numFmtId="0" fontId="18" fillId="0" borderId="84" xfId="0" applyFont="1" applyBorder="1" applyAlignment="1">
      <alignment horizontal="left" vertical="center" wrapText="1"/>
    </xf>
    <xf numFmtId="0" fontId="18" fillId="0" borderId="83" xfId="0" applyFont="1" applyBorder="1" applyAlignment="1">
      <alignment horizontal="left" vertical="center" wrapText="1"/>
    </xf>
    <xf numFmtId="0" fontId="18" fillId="0" borderId="85" xfId="0" applyFont="1" applyBorder="1" applyAlignment="1">
      <alignment horizontal="left" vertical="center" wrapText="1"/>
    </xf>
    <xf numFmtId="0" fontId="18" fillId="0" borderId="92" xfId="0" applyFont="1" applyBorder="1" applyAlignment="1">
      <alignment horizontal="center" vertical="center" textRotation="255"/>
    </xf>
    <xf numFmtId="0" fontId="18" fillId="0" borderId="44" xfId="0" applyFont="1" applyBorder="1" applyAlignment="1">
      <alignment horizontal="center" vertical="center" textRotation="255"/>
    </xf>
    <xf numFmtId="0" fontId="18" fillId="0" borderId="45" xfId="0" applyFont="1" applyBorder="1" applyAlignment="1">
      <alignment horizontal="center" vertical="center" textRotation="255"/>
    </xf>
    <xf numFmtId="49" fontId="18" fillId="4" borderId="87" xfId="0" applyNumberFormat="1" applyFont="1" applyFill="1" applyBorder="1" applyAlignment="1" applyProtection="1">
      <alignment horizontal="left" vertical="center"/>
      <protection locked="0"/>
    </xf>
    <xf numFmtId="49" fontId="18" fillId="4" borderId="88" xfId="0" applyNumberFormat="1" applyFont="1" applyFill="1" applyBorder="1" applyAlignment="1" applyProtection="1">
      <alignment horizontal="left" vertical="center"/>
      <protection locked="0"/>
    </xf>
    <xf numFmtId="0" fontId="18" fillId="0" borderId="33" xfId="0" applyFont="1" applyBorder="1" applyAlignment="1">
      <alignment horizontal="center" vertical="center" wrapText="1"/>
    </xf>
    <xf numFmtId="0" fontId="13" fillId="0" borderId="93" xfId="0" applyFont="1" applyBorder="1" applyAlignment="1">
      <alignment horizontal="center" vertical="center" wrapText="1"/>
    </xf>
    <xf numFmtId="49" fontId="13" fillId="4" borderId="87" xfId="0" applyNumberFormat="1" applyFont="1" applyFill="1" applyBorder="1" applyAlignment="1" applyProtection="1">
      <alignment horizontal="left" vertical="center"/>
      <protection locked="0"/>
    </xf>
    <xf numFmtId="49" fontId="13" fillId="4" borderId="88" xfId="0" applyNumberFormat="1" applyFont="1" applyFill="1" applyBorder="1" applyAlignment="1" applyProtection="1">
      <alignment horizontal="left" vertical="center"/>
      <protection locked="0"/>
    </xf>
    <xf numFmtId="0" fontId="17" fillId="0" borderId="73" xfId="0" applyFont="1" applyFill="1" applyBorder="1" applyAlignment="1" applyProtection="1">
      <alignment horizontal="left" vertical="center"/>
      <protection locked="0"/>
    </xf>
    <xf numFmtId="0" fontId="18" fillId="0" borderId="73" xfId="0" applyFont="1" applyFill="1" applyBorder="1" applyAlignment="1" applyProtection="1">
      <alignment horizontal="left" vertical="center"/>
      <protection locked="0"/>
    </xf>
    <xf numFmtId="0" fontId="18" fillId="0" borderId="74" xfId="0" applyFont="1" applyFill="1" applyBorder="1" applyAlignment="1" applyProtection="1">
      <alignment horizontal="left" vertical="center"/>
      <protection locked="0"/>
    </xf>
    <xf numFmtId="0" fontId="18" fillId="0" borderId="93" xfId="0" applyFont="1" applyBorder="1" applyAlignment="1">
      <alignment horizontal="center" vertical="center" wrapText="1"/>
    </xf>
    <xf numFmtId="0" fontId="4" fillId="0" borderId="41" xfId="0" applyFont="1" applyFill="1" applyBorder="1" applyAlignment="1">
      <alignment horizontal="center" vertical="center" textRotation="255"/>
    </xf>
    <xf numFmtId="0" fontId="0" fillId="0" borderId="23" xfId="0" applyBorder="1" applyAlignment="1">
      <alignment horizontal="center" vertical="center" textRotation="255"/>
    </xf>
    <xf numFmtId="0" fontId="0" fillId="0" borderId="24" xfId="0" applyBorder="1" applyAlignment="1">
      <alignment horizontal="center" vertical="center" textRotation="255"/>
    </xf>
    <xf numFmtId="0" fontId="3" fillId="0" borderId="43" xfId="0" applyFont="1" applyFill="1"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3" fillId="0" borderId="50" xfId="0" applyFont="1" applyFill="1" applyBorder="1" applyAlignment="1">
      <alignment horizontal="left" vertical="center" wrapText="1"/>
    </xf>
    <xf numFmtId="0" fontId="0" fillId="0" borderId="31" xfId="0" applyBorder="1" applyAlignment="1">
      <alignment horizontal="left" vertical="center" wrapText="1"/>
    </xf>
    <xf numFmtId="0" fontId="0" fillId="0" borderId="36" xfId="0" applyBorder="1" applyAlignment="1">
      <alignment horizontal="left" vertical="center" wrapText="1"/>
    </xf>
    <xf numFmtId="0" fontId="0" fillId="0" borderId="21" xfId="0" applyBorder="1" applyAlignment="1">
      <alignment horizontal="left" vertical="center" wrapText="1"/>
    </xf>
    <xf numFmtId="0" fontId="0" fillId="0" borderId="46" xfId="0" applyBorder="1" applyAlignment="1">
      <alignment horizontal="left" vertical="center" wrapText="1"/>
    </xf>
    <xf numFmtId="0" fontId="0" fillId="0" borderId="32" xfId="0" applyBorder="1" applyAlignment="1">
      <alignment horizontal="left" vertical="center" wrapText="1"/>
    </xf>
    <xf numFmtId="0" fontId="4" fillId="4" borderId="2" xfId="0" applyNumberFormat="1" applyFont="1" applyFill="1" applyBorder="1" applyAlignment="1" applyProtection="1">
      <alignment horizontal="center" vertical="center" shrinkToFit="1"/>
      <protection locked="0"/>
    </xf>
    <xf numFmtId="0" fontId="0" fillId="0" borderId="76" xfId="0" applyNumberFormat="1" applyBorder="1" applyAlignment="1" applyProtection="1">
      <alignment horizontal="center" vertical="center" shrinkToFit="1"/>
      <protection locked="0"/>
    </xf>
    <xf numFmtId="0" fontId="0" fillId="0" borderId="3" xfId="0" applyNumberFormat="1" applyBorder="1" applyAlignment="1" applyProtection="1">
      <alignment horizontal="center" vertical="center" shrinkToFit="1"/>
      <protection locked="0"/>
    </xf>
    <xf numFmtId="0" fontId="10" fillId="0" borderId="4"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29" xfId="0" applyFont="1" applyBorder="1" applyAlignment="1">
      <alignment horizontal="center" vertical="center" shrinkToFit="1"/>
    </xf>
    <xf numFmtId="0" fontId="4" fillId="0" borderId="30" xfId="0" applyFont="1" applyFill="1" applyBorder="1" applyAlignment="1">
      <alignment horizontal="center" vertical="center" wrapText="1"/>
    </xf>
    <xf numFmtId="0" fontId="4" fillId="0" borderId="22" xfId="0" applyFont="1" applyFill="1" applyBorder="1" applyAlignment="1">
      <alignment horizontal="center" vertical="center" wrapText="1"/>
    </xf>
    <xf numFmtId="177" fontId="7" fillId="0" borderId="77" xfId="0" applyNumberFormat="1" applyFont="1" applyFill="1" applyBorder="1" applyAlignment="1">
      <alignment horizontal="center" vertical="center" shrinkToFit="1"/>
    </xf>
    <xf numFmtId="177" fontId="7" fillId="0" borderId="78" xfId="0" applyNumberFormat="1" applyFont="1" applyFill="1" applyBorder="1" applyAlignment="1">
      <alignment horizontal="center" vertical="center" shrinkToFit="1"/>
    </xf>
    <xf numFmtId="177" fontId="7" fillId="0" borderId="79" xfId="0" applyNumberFormat="1"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0" borderId="22"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0" xfId="0" applyFont="1" applyFill="1" applyBorder="1" applyAlignment="1">
      <alignment horizontal="left" vertical="center" wrapText="1"/>
    </xf>
    <xf numFmtId="176" fontId="3" fillId="2" borderId="1" xfId="0" applyNumberFormat="1" applyFont="1" applyFill="1" applyBorder="1" applyAlignment="1" applyProtection="1">
      <alignment horizontal="center" vertical="center" shrinkToFit="1"/>
    </xf>
    <xf numFmtId="0" fontId="7" fillId="4" borderId="75" xfId="0" applyNumberFormat="1" applyFont="1" applyFill="1" applyBorder="1" applyAlignment="1" applyProtection="1">
      <alignment horizontal="center" vertical="center" shrinkToFit="1"/>
      <protection locked="0"/>
    </xf>
    <xf numFmtId="0" fontId="4" fillId="0" borderId="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2" borderId="4" xfId="0" applyFont="1" applyFill="1" applyBorder="1" applyAlignment="1" applyProtection="1">
      <alignment horizontal="center" vertical="center" shrinkToFit="1"/>
    </xf>
    <xf numFmtId="0" fontId="3" fillId="2" borderId="28" xfId="0" applyFont="1" applyFill="1" applyBorder="1" applyAlignment="1" applyProtection="1">
      <alignment horizontal="center" vertical="center" shrinkToFit="1"/>
    </xf>
    <xf numFmtId="0" fontId="3" fillId="0" borderId="20"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50" xfId="0" applyFont="1" applyFill="1" applyBorder="1" applyAlignment="1">
      <alignment vertical="center" wrapText="1"/>
    </xf>
    <xf numFmtId="0" fontId="3" fillId="0" borderId="22" xfId="0" applyFont="1" applyFill="1" applyBorder="1" applyAlignment="1">
      <alignment vertical="center" wrapText="1"/>
    </xf>
    <xf numFmtId="0" fontId="3" fillId="0" borderId="36" xfId="0" applyFont="1" applyFill="1" applyBorder="1" applyAlignment="1">
      <alignment vertical="center" wrapText="1"/>
    </xf>
    <xf numFmtId="0" fontId="3" fillId="0" borderId="0" xfId="0" applyFont="1" applyFill="1" applyBorder="1" applyAlignment="1">
      <alignment vertical="center" wrapText="1"/>
    </xf>
    <xf numFmtId="0" fontId="3" fillId="0" borderId="46" xfId="0" applyFont="1" applyFill="1" applyBorder="1" applyAlignment="1">
      <alignment vertical="center" wrapText="1"/>
    </xf>
    <xf numFmtId="0" fontId="3" fillId="0" borderId="8" xfId="0" applyFont="1" applyFill="1" applyBorder="1" applyAlignment="1">
      <alignment vertical="center" wrapText="1"/>
    </xf>
    <xf numFmtId="0" fontId="7" fillId="4" borderId="15" xfId="0" applyNumberFormat="1" applyFont="1" applyFill="1" applyBorder="1" applyAlignment="1" applyProtection="1">
      <alignment horizontal="center" vertical="center" shrinkToFit="1"/>
      <protection locked="0"/>
    </xf>
    <xf numFmtId="0" fontId="3" fillId="7" borderId="43" xfId="0" applyFont="1" applyFill="1" applyBorder="1" applyAlignment="1" applyProtection="1">
      <alignment horizontal="center" vertical="center" wrapText="1"/>
    </xf>
    <xf numFmtId="0" fontId="3" fillId="7" borderId="45" xfId="0" applyFont="1" applyFill="1" applyBorder="1" applyAlignment="1" applyProtection="1">
      <alignment horizontal="center" vertical="center" wrapText="1"/>
    </xf>
    <xf numFmtId="0" fontId="3" fillId="7" borderId="50" xfId="0" applyFont="1" applyFill="1" applyBorder="1" applyAlignment="1" applyProtection="1">
      <alignment horizontal="left" vertical="center" wrapText="1"/>
    </xf>
    <xf numFmtId="0" fontId="3" fillId="7" borderId="31" xfId="0" applyFont="1" applyFill="1" applyBorder="1" applyAlignment="1" applyProtection="1">
      <alignment horizontal="left" vertical="center" wrapText="1"/>
    </xf>
    <xf numFmtId="0" fontId="3" fillId="7" borderId="46" xfId="0" applyFont="1" applyFill="1" applyBorder="1" applyAlignment="1" applyProtection="1">
      <alignment horizontal="left" vertical="center" wrapText="1"/>
    </xf>
    <xf numFmtId="0" fontId="3" fillId="7"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0" borderId="44" xfId="0" applyFont="1" applyFill="1" applyBorder="1" applyAlignment="1">
      <alignment horizontal="center" vertical="center" shrinkToFit="1"/>
    </xf>
    <xf numFmtId="0" fontId="3" fillId="0" borderId="8" xfId="0" applyFont="1" applyFill="1" applyBorder="1" applyAlignment="1">
      <alignment horizontal="left" vertical="center" wrapText="1"/>
    </xf>
    <xf numFmtId="176" fontId="3" fillId="2" borderId="1" xfId="0" applyNumberFormat="1" applyFont="1" applyFill="1" applyBorder="1" applyAlignment="1" applyProtection="1">
      <alignment horizontal="center" vertical="center" wrapText="1" shrinkToFit="1"/>
    </xf>
    <xf numFmtId="181" fontId="4" fillId="4" borderId="2" xfId="0" applyNumberFormat="1" applyFont="1" applyFill="1" applyBorder="1" applyAlignment="1" applyProtection="1">
      <alignment horizontal="center" vertical="center" shrinkToFit="1"/>
      <protection locked="0"/>
    </xf>
    <xf numFmtId="0" fontId="0" fillId="0" borderId="7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3" fillId="0" borderId="46"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32" xfId="0" applyFont="1" applyFill="1" applyBorder="1" applyAlignment="1">
      <alignment horizontal="left" vertical="center" wrapText="1"/>
    </xf>
    <xf numFmtId="176" fontId="3" fillId="8" borderId="30" xfId="0" applyNumberFormat="1" applyFont="1" applyFill="1" applyBorder="1" applyAlignment="1" applyProtection="1">
      <alignment horizontal="center" vertical="center" shrinkToFit="1"/>
    </xf>
    <xf numFmtId="176" fontId="3" fillId="8" borderId="22" xfId="0" applyNumberFormat="1" applyFont="1" applyFill="1" applyBorder="1" applyAlignment="1" applyProtection="1">
      <alignment horizontal="center" vertical="center" shrinkToFit="1"/>
    </xf>
    <xf numFmtId="176" fontId="3" fillId="8" borderId="31" xfId="0" applyNumberFormat="1" applyFont="1" applyFill="1" applyBorder="1" applyAlignment="1" applyProtection="1">
      <alignment horizontal="center" vertical="center" shrinkToFit="1"/>
    </xf>
    <xf numFmtId="176" fontId="3" fillId="8" borderId="20" xfId="0" applyNumberFormat="1" applyFont="1" applyFill="1" applyBorder="1" applyAlignment="1" applyProtection="1">
      <alignment horizontal="center" vertical="center" shrinkToFit="1"/>
    </xf>
    <xf numFmtId="176" fontId="3" fillId="8" borderId="0" xfId="0" applyNumberFormat="1" applyFont="1" applyFill="1" applyBorder="1" applyAlignment="1" applyProtection="1">
      <alignment horizontal="center" vertical="center" shrinkToFit="1"/>
    </xf>
    <xf numFmtId="176" fontId="3" fillId="8" borderId="21" xfId="0" applyNumberFormat="1" applyFont="1" applyFill="1" applyBorder="1" applyAlignment="1" applyProtection="1">
      <alignment horizontal="center" vertical="center" shrinkToFit="1"/>
    </xf>
    <xf numFmtId="176" fontId="3" fillId="8" borderId="7" xfId="0" applyNumberFormat="1" applyFont="1" applyFill="1" applyBorder="1" applyAlignment="1" applyProtection="1">
      <alignment horizontal="center" vertical="center" shrinkToFit="1"/>
    </xf>
    <xf numFmtId="176" fontId="3" fillId="8" borderId="8" xfId="0" applyNumberFormat="1" applyFont="1" applyFill="1" applyBorder="1" applyAlignment="1" applyProtection="1">
      <alignment horizontal="center" vertical="center" shrinkToFit="1"/>
    </xf>
    <xf numFmtId="176" fontId="3" fillId="8" borderId="32" xfId="0" applyNumberFormat="1" applyFont="1" applyFill="1" applyBorder="1" applyAlignment="1" applyProtection="1">
      <alignment horizontal="center" vertical="center" shrinkToFit="1"/>
    </xf>
    <xf numFmtId="0" fontId="7" fillId="4" borderId="18" xfId="0" applyNumberFormat="1" applyFont="1" applyFill="1" applyBorder="1" applyAlignment="1" applyProtection="1">
      <alignment horizontal="center" vertical="center" shrinkToFit="1"/>
      <protection locked="0"/>
    </xf>
    <xf numFmtId="0" fontId="7" fillId="4" borderId="9" xfId="0" applyNumberFormat="1" applyFont="1" applyFill="1" applyBorder="1" applyAlignment="1" applyProtection="1">
      <alignment horizontal="center" vertical="center" shrinkToFit="1"/>
      <protection locked="0"/>
    </xf>
    <xf numFmtId="177" fontId="7" fillId="0" borderId="127" xfId="0" applyNumberFormat="1" applyFont="1" applyFill="1" applyBorder="1" applyAlignment="1">
      <alignment horizontal="right" vertical="center" shrinkToFit="1"/>
    </xf>
    <xf numFmtId="0" fontId="0" fillId="0" borderId="91" xfId="0" applyBorder="1" applyAlignment="1">
      <alignment vertical="center" shrinkToFit="1"/>
    </xf>
    <xf numFmtId="0" fontId="0" fillId="0" borderId="128" xfId="0" applyBorder="1" applyAlignment="1">
      <alignment vertical="center" shrinkToFit="1"/>
    </xf>
    <xf numFmtId="0" fontId="4" fillId="0" borderId="70"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3" fillId="6" borderId="69" xfId="0" applyFont="1" applyFill="1" applyBorder="1" applyAlignment="1" applyProtection="1">
      <alignment horizontal="center" vertical="center" wrapText="1"/>
    </xf>
    <xf numFmtId="0" fontId="3" fillId="6" borderId="28" xfId="0" applyFont="1" applyFill="1" applyBorder="1" applyAlignment="1" applyProtection="1">
      <alignment horizontal="center" vertical="center" wrapText="1"/>
    </xf>
    <xf numFmtId="181" fontId="4" fillId="4" borderId="3" xfId="0" applyNumberFormat="1" applyFont="1" applyFill="1" applyBorder="1" applyAlignment="1" applyProtection="1">
      <alignment horizontal="center" vertical="center" shrinkToFit="1"/>
      <protection locked="0"/>
    </xf>
    <xf numFmtId="0" fontId="0" fillId="0" borderId="23" xfId="0" applyBorder="1" applyAlignment="1">
      <alignment horizontal="center" vertical="center"/>
    </xf>
    <xf numFmtId="0" fontId="0" fillId="0" borderId="24" xfId="0" applyBorder="1" applyAlignment="1">
      <alignment horizontal="center" vertical="center"/>
    </xf>
    <xf numFmtId="176" fontId="7" fillId="2" borderId="75" xfId="0" applyNumberFormat="1" applyFont="1" applyFill="1" applyBorder="1" applyAlignment="1">
      <alignment horizontal="center" vertical="center" shrinkToFit="1"/>
    </xf>
    <xf numFmtId="176" fontId="7" fillId="2" borderId="15" xfId="0" applyNumberFormat="1" applyFont="1" applyFill="1" applyBorder="1" applyAlignment="1">
      <alignment horizontal="center" vertical="center" shrinkToFit="1"/>
    </xf>
    <xf numFmtId="176" fontId="7" fillId="2" borderId="9" xfId="0" applyNumberFormat="1" applyFont="1" applyFill="1" applyBorder="1" applyAlignment="1">
      <alignment horizontal="center" vertical="center" shrinkToFit="1"/>
    </xf>
    <xf numFmtId="0" fontId="7" fillId="4" borderId="75" xfId="0" applyNumberFormat="1" applyFont="1" applyFill="1" applyBorder="1" applyAlignment="1" applyProtection="1">
      <alignment horizontal="center" vertical="center" wrapText="1" shrinkToFit="1"/>
      <protection locked="0"/>
    </xf>
    <xf numFmtId="176" fontId="4" fillId="2" borderId="30" xfId="0" applyNumberFormat="1" applyFont="1" applyFill="1" applyBorder="1" applyAlignment="1" applyProtection="1">
      <alignment horizontal="center" vertical="center" shrinkToFit="1"/>
    </xf>
    <xf numFmtId="176" fontId="4" fillId="2" borderId="22" xfId="0" applyNumberFormat="1" applyFont="1" applyFill="1" applyBorder="1" applyAlignment="1" applyProtection="1">
      <alignment horizontal="center" vertical="center" shrinkToFit="1"/>
    </xf>
    <xf numFmtId="176" fontId="4" fillId="2" borderId="31" xfId="0" applyNumberFormat="1" applyFont="1" applyFill="1" applyBorder="1" applyAlignment="1" applyProtection="1">
      <alignment horizontal="center" vertical="center" shrinkToFit="1"/>
    </xf>
    <xf numFmtId="176" fontId="4" fillId="2" borderId="20" xfId="0" applyNumberFormat="1" applyFont="1" applyFill="1" applyBorder="1" applyAlignment="1" applyProtection="1">
      <alignment horizontal="center" vertical="center" shrinkToFit="1"/>
    </xf>
    <xf numFmtId="176" fontId="4" fillId="2" borderId="0" xfId="0" applyNumberFormat="1" applyFont="1" applyFill="1" applyBorder="1" applyAlignment="1" applyProtection="1">
      <alignment horizontal="center" vertical="center" shrinkToFit="1"/>
    </xf>
    <xf numFmtId="176" fontId="4" fillId="2" borderId="21" xfId="0" applyNumberFormat="1" applyFont="1" applyFill="1" applyBorder="1" applyAlignment="1" applyProtection="1">
      <alignment horizontal="center" vertical="center" shrinkToFit="1"/>
    </xf>
    <xf numFmtId="176" fontId="4" fillId="2" borderId="7" xfId="0" applyNumberFormat="1" applyFont="1" applyFill="1" applyBorder="1" applyAlignment="1" applyProtection="1">
      <alignment horizontal="center" vertical="center" shrinkToFit="1"/>
    </xf>
    <xf numFmtId="176" fontId="4" fillId="2" borderId="8" xfId="0" applyNumberFormat="1" applyFont="1" applyFill="1" applyBorder="1" applyAlignment="1" applyProtection="1">
      <alignment horizontal="center" vertical="center" shrinkToFit="1"/>
    </xf>
    <xf numFmtId="176" fontId="4" fillId="2" borderId="32" xfId="0" applyNumberFormat="1" applyFont="1" applyFill="1" applyBorder="1" applyAlignment="1" applyProtection="1">
      <alignment horizontal="center" vertical="center" shrinkToFit="1"/>
    </xf>
    <xf numFmtId="176" fontId="4" fillId="2" borderId="1" xfId="0" applyNumberFormat="1" applyFont="1" applyFill="1" applyBorder="1" applyAlignment="1" applyProtection="1">
      <alignment horizontal="center" vertical="center" shrinkToFit="1"/>
    </xf>
    <xf numFmtId="181" fontId="4" fillId="4" borderId="76" xfId="0" applyNumberFormat="1" applyFont="1" applyFill="1" applyBorder="1" applyAlignment="1" applyProtection="1">
      <alignment horizontal="center" vertical="center" shrinkToFit="1"/>
      <protection locked="0"/>
    </xf>
    <xf numFmtId="176" fontId="3" fillId="2" borderId="4" xfId="0" applyNumberFormat="1" applyFont="1" applyFill="1" applyBorder="1" applyAlignment="1">
      <alignment horizontal="center" vertical="center" shrinkToFit="1"/>
    </xf>
    <xf numFmtId="176" fontId="3" fillId="2" borderId="28" xfId="0" applyNumberFormat="1" applyFont="1" applyFill="1" applyBorder="1" applyAlignment="1">
      <alignment horizontal="center" vertical="center" shrinkToFit="1"/>
    </xf>
    <xf numFmtId="176" fontId="3" fillId="2" borderId="29" xfId="0" applyNumberFormat="1" applyFont="1" applyFill="1" applyBorder="1" applyAlignment="1">
      <alignment horizontal="center" vertical="center" shrinkToFit="1"/>
    </xf>
    <xf numFmtId="0" fontId="7" fillId="4" borderId="59" xfId="0" applyNumberFormat="1" applyFont="1" applyFill="1" applyBorder="1" applyAlignment="1" applyProtection="1">
      <alignment horizontal="center" vertical="center" shrinkToFit="1"/>
      <protection locked="0"/>
    </xf>
    <xf numFmtId="0" fontId="3" fillId="0" borderId="36" xfId="0" applyFont="1" applyBorder="1" applyAlignment="1">
      <alignment vertical="center" wrapText="1"/>
    </xf>
    <xf numFmtId="0" fontId="3" fillId="0" borderId="0" xfId="0" applyFont="1" applyBorder="1" applyAlignment="1">
      <alignment vertical="center" wrapText="1"/>
    </xf>
    <xf numFmtId="0" fontId="3" fillId="0" borderId="46" xfId="0" applyFont="1" applyBorder="1" applyAlignment="1">
      <alignment vertical="center" wrapText="1"/>
    </xf>
    <xf numFmtId="0" fontId="3" fillId="0" borderId="8" xfId="0" applyFont="1" applyBorder="1" applyAlignment="1">
      <alignment vertical="center" wrapText="1"/>
    </xf>
    <xf numFmtId="0" fontId="7" fillId="3" borderId="0" xfId="0" applyFont="1" applyFill="1" applyAlignment="1">
      <alignment horizontal="center" vertical="center" wrapText="1"/>
    </xf>
    <xf numFmtId="0" fontId="3" fillId="6" borderId="65" xfId="0" applyFont="1" applyFill="1" applyBorder="1" applyAlignment="1">
      <alignment horizontal="left" vertical="center" indent="1"/>
    </xf>
    <xf numFmtId="0" fontId="3" fillId="6" borderId="61" xfId="0" applyFont="1" applyFill="1" applyBorder="1" applyAlignment="1">
      <alignment horizontal="left" vertical="center" indent="1"/>
    </xf>
    <xf numFmtId="0" fontId="3" fillId="6" borderId="62" xfId="0" applyFont="1" applyFill="1" applyBorder="1" applyAlignment="1">
      <alignment horizontal="left" vertical="center" indent="1"/>
    </xf>
    <xf numFmtId="0" fontId="3" fillId="3" borderId="60" xfId="0" applyFont="1" applyFill="1" applyBorder="1" applyAlignment="1">
      <alignment horizontal="left" vertical="center" wrapText="1" indent="1"/>
    </xf>
    <xf numFmtId="0" fontId="3" fillId="3" borderId="61" xfId="0" applyFont="1" applyFill="1" applyBorder="1" applyAlignment="1">
      <alignment horizontal="left" indent="1"/>
    </xf>
    <xf numFmtId="0" fontId="3" fillId="3" borderId="66" xfId="0" applyFont="1" applyFill="1" applyBorder="1" applyAlignment="1">
      <alignment horizontal="left" indent="1"/>
    </xf>
    <xf numFmtId="0" fontId="3" fillId="6" borderId="69" xfId="0" applyFont="1" applyFill="1" applyBorder="1" applyAlignment="1">
      <alignment horizontal="left" vertical="center" indent="1"/>
    </xf>
    <xf numFmtId="0" fontId="3" fillId="6" borderId="28" xfId="0" applyFont="1" applyFill="1" applyBorder="1" applyAlignment="1">
      <alignment horizontal="left" vertical="center" indent="1"/>
    </xf>
    <xf numFmtId="0" fontId="3" fillId="6" borderId="29" xfId="0" applyFont="1" applyFill="1" applyBorder="1" applyAlignment="1">
      <alignment horizontal="left" vertical="center" indent="1"/>
    </xf>
    <xf numFmtId="49" fontId="3" fillId="3" borderId="4" xfId="0" applyNumberFormat="1" applyFont="1" applyFill="1" applyBorder="1" applyAlignment="1" applyProtection="1">
      <alignment horizontal="left" vertical="center" indent="1"/>
      <protection locked="0"/>
    </xf>
    <xf numFmtId="0" fontId="3" fillId="3" borderId="28" xfId="0" applyFont="1" applyFill="1" applyBorder="1" applyAlignment="1" applyProtection="1">
      <alignment horizontal="left" vertical="center" indent="1"/>
      <protection locked="0"/>
    </xf>
    <xf numFmtId="0" fontId="3" fillId="3" borderId="59" xfId="0" applyFont="1" applyFill="1" applyBorder="1" applyAlignment="1" applyProtection="1">
      <alignment horizontal="left" vertical="center" indent="1"/>
      <protection locked="0"/>
    </xf>
    <xf numFmtId="0" fontId="3" fillId="6" borderId="70" xfId="0" applyFont="1" applyFill="1" applyBorder="1" applyAlignment="1">
      <alignment horizontal="left" vertical="center" indent="1"/>
    </xf>
    <xf numFmtId="0" fontId="3" fillId="6" borderId="67" xfId="0" applyFont="1" applyFill="1" applyBorder="1" applyAlignment="1">
      <alignment horizontal="left" vertical="center" indent="1"/>
    </xf>
    <xf numFmtId="0" fontId="3" fillId="6" borderId="71" xfId="0" applyFont="1" applyFill="1" applyBorder="1" applyAlignment="1">
      <alignment horizontal="left" vertical="center" indent="1"/>
    </xf>
    <xf numFmtId="0" fontId="0" fillId="0" borderId="97" xfId="0" applyFont="1" applyFill="1" applyBorder="1" applyAlignment="1">
      <alignment horizontal="left" vertical="center" wrapText="1"/>
    </xf>
    <xf numFmtId="0" fontId="3" fillId="0" borderId="97" xfId="0" applyNumberFormat="1" applyFont="1" applyFill="1" applyBorder="1" applyAlignment="1">
      <alignment horizontal="center" vertical="center" shrinkToFit="1"/>
    </xf>
    <xf numFmtId="49" fontId="24" fillId="4" borderId="30" xfId="0" applyNumberFormat="1" applyFont="1" applyFill="1" applyBorder="1" applyAlignment="1" applyProtection="1">
      <alignment horizontal="center" vertical="center" wrapText="1"/>
      <protection locked="0"/>
    </xf>
    <xf numFmtId="49" fontId="24" fillId="4" borderId="22" xfId="0" applyNumberFormat="1" applyFont="1" applyFill="1" applyBorder="1" applyAlignment="1" applyProtection="1">
      <alignment horizontal="center" vertical="center" wrapText="1"/>
      <protection locked="0"/>
    </xf>
    <xf numFmtId="49" fontId="24" fillId="4" borderId="31" xfId="0" applyNumberFormat="1" applyFont="1" applyFill="1" applyBorder="1" applyAlignment="1" applyProtection="1">
      <alignment horizontal="center" vertical="center" wrapText="1"/>
      <protection locked="0"/>
    </xf>
    <xf numFmtId="49" fontId="3" fillId="4" borderId="72" xfId="0" applyNumberFormat="1" applyFont="1" applyFill="1" applyBorder="1" applyAlignment="1" applyProtection="1">
      <alignment horizontal="center" vertical="center" shrinkToFit="1"/>
      <protection locked="0"/>
    </xf>
    <xf numFmtId="49" fontId="3" fillId="4" borderId="73" xfId="0" applyNumberFormat="1" applyFont="1" applyFill="1" applyBorder="1" applyAlignment="1" applyProtection="1">
      <alignment horizontal="center" vertical="center" shrinkToFit="1"/>
      <protection locked="0"/>
    </xf>
    <xf numFmtId="49" fontId="3" fillId="4" borderId="74" xfId="0" applyNumberFormat="1" applyFont="1" applyFill="1" applyBorder="1" applyAlignment="1" applyProtection="1">
      <alignment horizontal="center" vertical="center" shrinkToFit="1"/>
      <protection locked="0"/>
    </xf>
    <xf numFmtId="49" fontId="3" fillId="4" borderId="7" xfId="0" applyNumberFormat="1" applyFont="1" applyFill="1" applyBorder="1" applyAlignment="1" applyProtection="1">
      <alignment horizontal="center" vertical="center" shrinkToFit="1"/>
      <protection locked="0"/>
    </xf>
    <xf numFmtId="49" fontId="3" fillId="4" borderId="8" xfId="0" applyNumberFormat="1" applyFont="1" applyFill="1" applyBorder="1" applyAlignment="1" applyProtection="1">
      <alignment horizontal="center" vertical="center" shrinkToFit="1"/>
      <protection locked="0"/>
    </xf>
    <xf numFmtId="49" fontId="3" fillId="4" borderId="32" xfId="0" applyNumberFormat="1" applyFont="1" applyFill="1" applyBorder="1" applyAlignment="1" applyProtection="1">
      <alignment horizontal="center" vertical="center" shrinkToFit="1"/>
      <protection locked="0"/>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28" xfId="0" applyNumberFormat="1" applyFont="1" applyFill="1" applyBorder="1" applyAlignment="1">
      <alignment horizontal="center" vertical="center" shrinkToFit="1"/>
    </xf>
    <xf numFmtId="176" fontId="3" fillId="0" borderId="29" xfId="0" applyNumberFormat="1" applyFont="1" applyFill="1" applyBorder="1" applyAlignment="1">
      <alignment horizontal="center" vertical="center" shrinkToFit="1"/>
    </xf>
    <xf numFmtId="49" fontId="24" fillId="4" borderId="86" xfId="0" applyNumberFormat="1" applyFont="1" applyFill="1" applyBorder="1" applyAlignment="1" applyProtection="1">
      <alignment horizontal="center" vertical="center" wrapText="1"/>
      <protection locked="0"/>
    </xf>
    <xf numFmtId="49" fontId="24" fillId="4" borderId="87" xfId="0" applyNumberFormat="1" applyFont="1" applyFill="1" applyBorder="1" applyAlignment="1" applyProtection="1">
      <alignment horizontal="center" vertical="center" wrapText="1"/>
      <protection locked="0"/>
    </xf>
    <xf numFmtId="49" fontId="24" fillId="4" borderId="88" xfId="0" applyNumberFormat="1" applyFont="1" applyFill="1" applyBorder="1" applyAlignment="1" applyProtection="1">
      <alignment horizontal="center" vertical="center" wrapText="1"/>
      <protection locked="0"/>
    </xf>
    <xf numFmtId="0" fontId="0" fillId="0" borderId="98" xfId="0" applyFont="1" applyFill="1" applyBorder="1" applyAlignment="1">
      <alignment horizontal="left" vertical="center" wrapText="1"/>
    </xf>
    <xf numFmtId="0" fontId="3" fillId="0" borderId="98" xfId="0" applyNumberFormat="1" applyFont="1" applyFill="1" applyBorder="1" applyAlignment="1">
      <alignment horizontal="center" vertical="center" shrinkToFit="1"/>
    </xf>
    <xf numFmtId="0" fontId="11" fillId="3" borderId="64" xfId="0" applyFont="1" applyFill="1" applyBorder="1" applyAlignment="1">
      <alignment vertical="center"/>
    </xf>
    <xf numFmtId="49" fontId="11" fillId="3" borderId="0" xfId="0" applyNumberFormat="1" applyFont="1" applyFill="1" applyBorder="1" applyAlignment="1">
      <alignment horizontal="left" vertical="top"/>
    </xf>
    <xf numFmtId="0" fontId="3" fillId="6" borderId="65" xfId="0" applyFont="1" applyFill="1" applyBorder="1" applyAlignment="1">
      <alignment horizontal="center" vertical="center" wrapText="1"/>
    </xf>
    <xf numFmtId="0" fontId="3" fillId="6" borderId="61" xfId="0" applyFont="1" applyFill="1" applyBorder="1" applyAlignment="1">
      <alignment horizontal="center" vertical="center" wrapText="1"/>
    </xf>
    <xf numFmtId="0" fontId="3" fillId="6" borderId="62" xfId="0" applyFont="1" applyFill="1" applyBorder="1" applyAlignment="1">
      <alignment horizontal="center" vertical="center" wrapText="1"/>
    </xf>
    <xf numFmtId="0" fontId="3" fillId="8" borderId="60" xfId="0" applyFont="1" applyFill="1" applyBorder="1" applyAlignment="1">
      <alignment horizontal="center" vertical="center" wrapText="1"/>
    </xf>
    <xf numFmtId="0" fontId="3" fillId="8" borderId="61" xfId="0" applyFont="1" applyFill="1" applyBorder="1" applyAlignment="1">
      <alignment horizontal="center" vertical="center" wrapText="1"/>
    </xf>
    <xf numFmtId="0" fontId="3" fillId="8" borderId="62" xfId="0" applyFont="1" applyFill="1" applyBorder="1" applyAlignment="1">
      <alignment horizontal="center" vertical="center" wrapText="1"/>
    </xf>
    <xf numFmtId="0" fontId="3" fillId="0" borderId="43" xfId="0" applyFont="1" applyFill="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6" borderId="57"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0" fillId="6" borderId="58" xfId="0" applyFill="1" applyBorder="1" applyAlignment="1">
      <alignment horizontal="center" vertical="center" wrapText="1"/>
    </xf>
    <xf numFmtId="0" fontId="0" fillId="6" borderId="8" xfId="0" applyFill="1" applyBorder="1" applyAlignment="1">
      <alignment horizontal="center" vertical="center" wrapText="1"/>
    </xf>
    <xf numFmtId="0" fontId="3" fillId="6" borderId="2" xfId="0" applyFont="1" applyFill="1" applyBorder="1" applyAlignment="1">
      <alignment horizontal="center" vertical="center" wrapText="1"/>
    </xf>
    <xf numFmtId="0" fontId="0" fillId="6" borderId="3" xfId="0" applyFill="1" applyBorder="1" applyAlignment="1">
      <alignment horizontal="center" vertical="center" wrapText="1"/>
    </xf>
    <xf numFmtId="0" fontId="3" fillId="6" borderId="31" xfId="0" applyFont="1" applyFill="1" applyBorder="1" applyAlignment="1">
      <alignment horizontal="center" vertical="center" wrapText="1"/>
    </xf>
    <xf numFmtId="0" fontId="0" fillId="6" borderId="32" xfId="0"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2" borderId="9" xfId="0" applyFill="1" applyBorder="1" applyAlignment="1">
      <alignment horizontal="center" vertical="center" wrapText="1"/>
    </xf>
    <xf numFmtId="0" fontId="3" fillId="0" borderId="50" xfId="0" applyFont="1" applyBorder="1" applyAlignment="1">
      <alignment horizontal="left" vertical="center" wrapText="1"/>
    </xf>
    <xf numFmtId="0" fontId="3" fillId="0" borderId="31" xfId="0" applyFont="1" applyBorder="1" applyAlignment="1">
      <alignment horizontal="left" vertical="center" wrapText="1"/>
    </xf>
    <xf numFmtId="0" fontId="3" fillId="0" borderId="46" xfId="0" applyFont="1" applyBorder="1" applyAlignment="1">
      <alignment horizontal="left" vertical="center" wrapText="1"/>
    </xf>
    <xf numFmtId="0" fontId="3" fillId="0" borderId="32" xfId="0" applyFont="1" applyBorder="1" applyAlignment="1">
      <alignment horizontal="left" vertical="center" wrapText="1"/>
    </xf>
    <xf numFmtId="176" fontId="3" fillId="2" borderId="30" xfId="0" applyNumberFormat="1" applyFont="1" applyFill="1" applyBorder="1" applyAlignment="1">
      <alignment horizontal="center" vertical="center" shrinkToFit="1"/>
    </xf>
    <xf numFmtId="176" fontId="3" fillId="2" borderId="22" xfId="0" applyNumberFormat="1" applyFont="1" applyFill="1" applyBorder="1" applyAlignment="1">
      <alignment horizontal="center" vertical="center" shrinkToFit="1"/>
    </xf>
    <xf numFmtId="176" fontId="3" fillId="2" borderId="31" xfId="0" applyNumberFormat="1" applyFont="1" applyFill="1" applyBorder="1" applyAlignment="1">
      <alignment horizontal="center" vertical="center" shrinkToFit="1"/>
    </xf>
    <xf numFmtId="176" fontId="3" fillId="2" borderId="7" xfId="0" applyNumberFormat="1" applyFont="1" applyFill="1" applyBorder="1" applyAlignment="1">
      <alignment horizontal="center" vertical="center" shrinkToFit="1"/>
    </xf>
    <xf numFmtId="176" fontId="3" fillId="2" borderId="8" xfId="0" applyNumberFormat="1" applyFont="1" applyFill="1" applyBorder="1" applyAlignment="1">
      <alignment horizontal="center" vertical="center" shrinkToFit="1"/>
    </xf>
    <xf numFmtId="176" fontId="3" fillId="2" borderId="32" xfId="0" applyNumberFormat="1" applyFont="1" applyFill="1" applyBorder="1" applyAlignment="1">
      <alignment horizontal="center" vertical="center" shrinkToFit="1"/>
    </xf>
    <xf numFmtId="0" fontId="3" fillId="0" borderId="36" xfId="0" applyFont="1" applyBorder="1" applyAlignment="1">
      <alignment horizontal="left" vertical="center" wrapText="1"/>
    </xf>
    <xf numFmtId="0" fontId="3" fillId="0" borderId="21" xfId="0" applyFont="1" applyBorder="1" applyAlignment="1">
      <alignment horizontal="left" vertical="center" wrapText="1"/>
    </xf>
    <xf numFmtId="176" fontId="3" fillId="2" borderId="20" xfId="0" applyNumberFormat="1" applyFont="1" applyFill="1" applyBorder="1" applyAlignment="1">
      <alignment horizontal="center" vertical="center" shrinkToFit="1"/>
    </xf>
    <xf numFmtId="176" fontId="3" fillId="2" borderId="0" xfId="0" applyNumberFormat="1" applyFont="1" applyFill="1" applyBorder="1" applyAlignment="1">
      <alignment horizontal="center" vertical="center" shrinkToFit="1"/>
    </xf>
    <xf numFmtId="0" fontId="7" fillId="4" borderId="15" xfId="0" applyNumberFormat="1" applyFont="1" applyFill="1" applyBorder="1" applyAlignment="1" applyProtection="1">
      <alignment horizontal="center" vertical="center" wrapText="1" shrinkToFit="1"/>
      <protection locked="0"/>
    </xf>
    <xf numFmtId="0" fontId="7" fillId="4" borderId="18" xfId="0" applyNumberFormat="1" applyFont="1" applyFill="1" applyBorder="1" applyAlignment="1" applyProtection="1">
      <alignment horizontal="center" vertical="center" wrapText="1" shrinkToFit="1"/>
      <protection locked="0"/>
    </xf>
    <xf numFmtId="0" fontId="7" fillId="4" borderId="80" xfId="0" applyNumberFormat="1" applyFont="1" applyFill="1" applyBorder="1" applyAlignment="1" applyProtection="1">
      <alignment horizontal="center" vertical="center" wrapText="1" shrinkToFit="1"/>
      <protection locked="0"/>
    </xf>
    <xf numFmtId="0" fontId="3" fillId="0" borderId="54" xfId="0" applyFont="1" applyFill="1" applyBorder="1" applyAlignment="1">
      <alignment horizontal="left" vertical="center" shrinkToFit="1"/>
    </xf>
    <xf numFmtId="0" fontId="0" fillId="0" borderId="55" xfId="0" applyBorder="1" applyAlignment="1">
      <alignment horizontal="left" vertical="center" shrinkToFit="1"/>
    </xf>
    <xf numFmtId="0" fontId="0" fillId="0" borderId="56" xfId="0" applyBorder="1" applyAlignment="1">
      <alignment horizontal="left" vertical="center" shrinkToFit="1"/>
    </xf>
    <xf numFmtId="0" fontId="3" fillId="0" borderId="47" xfId="0" applyFont="1" applyFill="1" applyBorder="1" applyAlignment="1">
      <alignment horizontal="left" vertical="center" shrinkToFit="1"/>
    </xf>
    <xf numFmtId="0" fontId="3" fillId="0" borderId="48" xfId="0" applyFont="1" applyFill="1" applyBorder="1" applyAlignment="1">
      <alignment horizontal="left" vertical="center" shrinkToFit="1"/>
    </xf>
    <xf numFmtId="0" fontId="3" fillId="0" borderId="49" xfId="0" applyFont="1" applyFill="1" applyBorder="1" applyAlignment="1">
      <alignment horizontal="left" vertical="center" shrinkToFit="1"/>
    </xf>
    <xf numFmtId="0" fontId="3" fillId="0" borderId="55" xfId="0" applyFont="1" applyFill="1" applyBorder="1" applyAlignment="1">
      <alignment horizontal="left" vertical="center" shrinkToFit="1"/>
    </xf>
    <xf numFmtId="0" fontId="3" fillId="0" borderId="56" xfId="0" applyFont="1" applyFill="1" applyBorder="1" applyAlignment="1">
      <alignment horizontal="left" vertical="center" shrinkToFit="1"/>
    </xf>
    <xf numFmtId="0" fontId="3" fillId="0" borderId="84" xfId="0" applyFont="1" applyFill="1" applyBorder="1" applyAlignment="1">
      <alignment horizontal="left" vertical="center" shrinkToFit="1"/>
    </xf>
    <xf numFmtId="0" fontId="3" fillId="0" borderId="83" xfId="0" applyFont="1" applyFill="1" applyBorder="1" applyAlignment="1">
      <alignment horizontal="left" vertical="center" shrinkToFit="1"/>
    </xf>
    <xf numFmtId="0" fontId="3" fillId="0" borderId="85"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32" xfId="0" applyFont="1" applyFill="1" applyBorder="1" applyAlignment="1">
      <alignment horizontal="left" vertical="center" shrinkToFit="1"/>
    </xf>
    <xf numFmtId="0" fontId="3" fillId="3" borderId="43" xfId="0" applyFont="1" applyFill="1" applyBorder="1" applyAlignment="1">
      <alignment horizontal="center" vertical="center" shrinkToFit="1"/>
    </xf>
    <xf numFmtId="0" fontId="3" fillId="3" borderId="44" xfId="0" applyFont="1" applyFill="1" applyBorder="1" applyAlignment="1">
      <alignment horizontal="center" vertical="center" shrinkToFit="1"/>
    </xf>
    <xf numFmtId="0" fontId="3" fillId="3" borderId="45" xfId="0" applyFont="1" applyFill="1" applyBorder="1" applyAlignment="1">
      <alignment horizontal="center" vertical="center" shrinkToFit="1"/>
    </xf>
    <xf numFmtId="0" fontId="3" fillId="0" borderId="124" xfId="0" applyFont="1" applyFill="1" applyBorder="1" applyAlignment="1">
      <alignment horizontal="left" vertical="center" shrinkToFit="1"/>
    </xf>
    <xf numFmtId="0" fontId="3" fillId="0" borderId="125" xfId="0" applyFont="1" applyFill="1" applyBorder="1" applyAlignment="1">
      <alignment horizontal="left" vertical="center" shrinkToFit="1"/>
    </xf>
    <xf numFmtId="0" fontId="3" fillId="0" borderId="126"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3" fillId="3" borderId="121" xfId="0" applyFont="1" applyFill="1" applyBorder="1" applyAlignment="1">
      <alignment horizontal="center" vertical="center" shrinkToFit="1"/>
    </xf>
    <xf numFmtId="0" fontId="3" fillId="0" borderId="31" xfId="0" applyFont="1" applyFill="1" applyBorder="1" applyAlignment="1">
      <alignment vertical="center" wrapText="1"/>
    </xf>
    <xf numFmtId="0" fontId="3" fillId="0" borderId="122" xfId="0" applyFont="1" applyFill="1" applyBorder="1" applyAlignment="1">
      <alignment vertical="center" wrapText="1"/>
    </xf>
    <xf numFmtId="0" fontId="3" fillId="0" borderId="123" xfId="0" applyFont="1" applyFill="1" applyBorder="1" applyAlignment="1">
      <alignment vertical="center" wrapText="1"/>
    </xf>
    <xf numFmtId="0" fontId="3" fillId="7" borderId="72" xfId="0" applyFont="1" applyFill="1" applyBorder="1" applyAlignment="1">
      <alignment horizontal="left" vertical="center" shrinkToFit="1"/>
    </xf>
    <xf numFmtId="0" fontId="3" fillId="7" borderId="73" xfId="0" applyFont="1" applyFill="1" applyBorder="1" applyAlignment="1">
      <alignment horizontal="left" vertical="center" shrinkToFit="1"/>
    </xf>
    <xf numFmtId="0" fontId="3" fillId="7" borderId="74" xfId="0" applyFont="1" applyFill="1" applyBorder="1" applyAlignment="1">
      <alignment horizontal="left" vertical="center" shrinkToFit="1"/>
    </xf>
    <xf numFmtId="0" fontId="3" fillId="7" borderId="20" xfId="0" applyFont="1" applyFill="1" applyBorder="1" applyAlignment="1">
      <alignment horizontal="left" vertical="center" shrinkToFit="1"/>
    </xf>
    <xf numFmtId="0" fontId="3" fillId="7" borderId="0" xfId="0" applyFont="1" applyFill="1" applyBorder="1" applyAlignment="1">
      <alignment horizontal="left" vertical="center" shrinkToFit="1"/>
    </xf>
    <xf numFmtId="0" fontId="3" fillId="7" borderId="21" xfId="0" applyFont="1" applyFill="1" applyBorder="1" applyAlignment="1">
      <alignment horizontal="left" vertical="center" shrinkToFit="1"/>
    </xf>
    <xf numFmtId="0" fontId="3" fillId="7" borderId="50" xfId="0" applyFont="1" applyFill="1" applyBorder="1" applyAlignment="1">
      <alignment horizontal="left" vertical="center" wrapText="1"/>
    </xf>
    <xf numFmtId="0" fontId="3" fillId="7" borderId="31" xfId="0" applyFont="1" applyFill="1" applyBorder="1" applyAlignment="1">
      <alignment horizontal="left" vertical="center" wrapText="1"/>
    </xf>
    <xf numFmtId="0" fontId="3" fillId="7" borderId="36" xfId="0" applyFont="1" applyFill="1" applyBorder="1" applyAlignment="1">
      <alignment horizontal="left" vertical="center" wrapText="1"/>
    </xf>
    <xf numFmtId="0" fontId="3" fillId="7" borderId="21" xfId="0" applyFont="1" applyFill="1" applyBorder="1" applyAlignment="1">
      <alignment horizontal="left" vertical="center" wrapText="1"/>
    </xf>
    <xf numFmtId="0" fontId="3" fillId="7" borderId="46" xfId="0" applyFont="1" applyFill="1" applyBorder="1" applyAlignment="1">
      <alignment horizontal="left" vertical="center" wrapText="1"/>
    </xf>
    <xf numFmtId="0" fontId="3" fillId="7" borderId="32" xfId="0" applyFont="1" applyFill="1" applyBorder="1" applyAlignment="1">
      <alignment horizontal="left" vertical="center" wrapText="1"/>
    </xf>
    <xf numFmtId="0" fontId="3" fillId="7" borderId="84" xfId="0" applyFont="1" applyFill="1" applyBorder="1" applyAlignment="1">
      <alignment horizontal="left" vertical="center" shrinkToFit="1"/>
    </xf>
    <xf numFmtId="0" fontId="3" fillId="7" borderId="83" xfId="0" applyFont="1" applyFill="1" applyBorder="1" applyAlignment="1">
      <alignment horizontal="left" vertical="center" shrinkToFit="1"/>
    </xf>
    <xf numFmtId="0" fontId="3" fillId="7" borderId="85" xfId="0" applyFont="1" applyFill="1" applyBorder="1" applyAlignment="1">
      <alignment horizontal="left" vertical="center" shrinkToFit="1"/>
    </xf>
    <xf numFmtId="0" fontId="3" fillId="0" borderId="21" xfId="0" applyFont="1" applyFill="1" applyBorder="1" applyAlignment="1">
      <alignment vertical="center" wrapText="1"/>
    </xf>
    <xf numFmtId="0" fontId="0" fillId="0" borderId="46" xfId="0" applyBorder="1" applyAlignment="1">
      <alignment vertical="center" wrapText="1"/>
    </xf>
    <xf numFmtId="0" fontId="0" fillId="0" borderId="32" xfId="0" applyBorder="1" applyAlignment="1">
      <alignment vertical="center" wrapText="1"/>
    </xf>
    <xf numFmtId="0" fontId="0" fillId="0" borderId="23" xfId="0" applyBorder="1" applyAlignment="1"/>
    <xf numFmtId="0" fontId="0" fillId="0" borderId="120" xfId="0" applyBorder="1" applyAlignment="1"/>
    <xf numFmtId="0" fontId="3" fillId="0" borderId="51" xfId="0" applyFont="1" applyFill="1" applyBorder="1" applyAlignment="1">
      <alignment horizontal="left" vertical="center" wrapText="1"/>
    </xf>
    <xf numFmtId="0" fontId="3" fillId="0" borderId="81"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0" borderId="82"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119" xfId="0" applyFont="1" applyFill="1" applyBorder="1" applyAlignment="1">
      <alignment horizontal="left" vertical="center" wrapText="1"/>
    </xf>
    <xf numFmtId="0" fontId="3" fillId="7" borderId="47" xfId="0" applyFont="1" applyFill="1" applyBorder="1" applyAlignment="1">
      <alignment horizontal="left" vertical="center" shrinkToFit="1"/>
    </xf>
    <xf numFmtId="0" fontId="3" fillId="7" borderId="48" xfId="0" applyFont="1" applyFill="1" applyBorder="1" applyAlignment="1">
      <alignment horizontal="left" vertical="center" shrinkToFit="1"/>
    </xf>
    <xf numFmtId="0" fontId="3" fillId="7" borderId="49"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21" xfId="0" applyFont="1" applyFill="1" applyBorder="1" applyAlignment="1">
      <alignment horizontal="left" vertical="center" shrinkToFit="1"/>
    </xf>
    <xf numFmtId="0" fontId="3" fillId="3" borderId="89" xfId="0" applyFont="1" applyFill="1" applyBorder="1" applyAlignment="1">
      <alignment horizontal="center" vertical="center" shrinkToFit="1"/>
    </xf>
    <xf numFmtId="0" fontId="3" fillId="3" borderId="90" xfId="0" applyFont="1" applyFill="1" applyBorder="1" applyAlignment="1">
      <alignment horizontal="center" vertical="center" shrinkToFit="1"/>
    </xf>
    <xf numFmtId="0" fontId="7" fillId="0" borderId="0" xfId="0" applyFont="1" applyFill="1" applyAlignment="1" applyProtection="1">
      <alignment horizontal="center" vertical="center" wrapText="1"/>
    </xf>
    <xf numFmtId="0" fontId="3" fillId="6" borderId="65" xfId="0" applyFont="1" applyFill="1" applyBorder="1" applyAlignment="1" applyProtection="1">
      <alignment horizontal="left" vertical="center" indent="1"/>
    </xf>
    <xf numFmtId="0" fontId="3" fillId="6" borderId="61" xfId="0" applyFont="1" applyFill="1" applyBorder="1" applyAlignment="1" applyProtection="1">
      <alignment horizontal="left" vertical="center" indent="1"/>
    </xf>
    <xf numFmtId="0" fontId="3" fillId="6" borderId="62" xfId="0" applyFont="1" applyFill="1" applyBorder="1" applyAlignment="1" applyProtection="1">
      <alignment horizontal="left" vertical="center" indent="1"/>
    </xf>
    <xf numFmtId="0" fontId="3" fillId="0" borderId="60" xfId="0" applyFont="1" applyFill="1" applyBorder="1" applyAlignment="1" applyProtection="1">
      <alignment horizontal="left" vertical="center" wrapText="1" indent="1"/>
    </xf>
    <xf numFmtId="0" fontId="3" fillId="0" borderId="61" xfId="0" applyFont="1" applyFill="1" applyBorder="1" applyAlignment="1" applyProtection="1">
      <alignment horizontal="left" indent="1"/>
    </xf>
    <xf numFmtId="0" fontId="3" fillId="0" borderId="66" xfId="0" applyFont="1" applyFill="1" applyBorder="1" applyAlignment="1" applyProtection="1">
      <alignment horizontal="left" indent="1"/>
    </xf>
    <xf numFmtId="0" fontId="3" fillId="6" borderId="69" xfId="0" applyFont="1" applyFill="1" applyBorder="1" applyAlignment="1" applyProtection="1">
      <alignment horizontal="left" vertical="center" indent="1"/>
    </xf>
    <xf numFmtId="0" fontId="3" fillId="6" borderId="28" xfId="0" applyFont="1" applyFill="1" applyBorder="1" applyAlignment="1" applyProtection="1">
      <alignment horizontal="left" vertical="center" indent="1"/>
    </xf>
    <xf numFmtId="0" fontId="3" fillId="6" borderId="29" xfId="0" applyFont="1" applyFill="1" applyBorder="1" applyAlignment="1" applyProtection="1">
      <alignment horizontal="left" vertical="center" indent="1"/>
    </xf>
    <xf numFmtId="0" fontId="3" fillId="0" borderId="14" xfId="0" applyFont="1" applyFill="1" applyBorder="1" applyAlignment="1" applyProtection="1">
      <alignment horizontal="left" vertical="center" indent="1"/>
    </xf>
    <xf numFmtId="0" fontId="3" fillId="0" borderId="67" xfId="0" applyFont="1" applyFill="1" applyBorder="1" applyAlignment="1" applyProtection="1">
      <alignment horizontal="left" vertical="center" indent="1"/>
    </xf>
    <xf numFmtId="0" fontId="3" fillId="0" borderId="68" xfId="0" applyFont="1" applyFill="1" applyBorder="1" applyAlignment="1" applyProtection="1">
      <alignment horizontal="left" vertical="center" indent="1"/>
    </xf>
    <xf numFmtId="0" fontId="3" fillId="6" borderId="60" xfId="0" applyFont="1" applyFill="1" applyBorder="1" applyAlignment="1" applyProtection="1">
      <alignment horizontal="center" vertical="center"/>
    </xf>
    <xf numFmtId="0" fontId="3" fillId="6" borderId="61" xfId="0" applyFont="1" applyFill="1" applyBorder="1" applyAlignment="1" applyProtection="1">
      <alignment horizontal="center" vertical="center"/>
    </xf>
    <xf numFmtId="0" fontId="3" fillId="6" borderId="62" xfId="0" applyFont="1" applyFill="1" applyBorder="1" applyAlignment="1" applyProtection="1">
      <alignment horizontal="center" vertical="center"/>
    </xf>
    <xf numFmtId="0" fontId="3" fillId="0" borderId="30"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45" xfId="0" applyFont="1" applyFill="1" applyBorder="1" applyAlignment="1">
      <alignment horizontal="center" vertical="center"/>
    </xf>
    <xf numFmtId="0" fontId="3" fillId="6" borderId="70" xfId="0" applyFont="1" applyFill="1" applyBorder="1" applyAlignment="1" applyProtection="1">
      <alignment horizontal="left" vertical="center" indent="1"/>
    </xf>
    <xf numFmtId="0" fontId="3" fillId="6" borderId="67" xfId="0" applyFont="1" applyFill="1" applyBorder="1" applyAlignment="1" applyProtection="1">
      <alignment horizontal="left" vertical="center" indent="1"/>
    </xf>
    <xf numFmtId="0" fontId="3" fillId="6" borderId="71" xfId="0" applyFont="1" applyFill="1" applyBorder="1" applyAlignment="1" applyProtection="1">
      <alignment horizontal="left" vertical="center" indent="1"/>
    </xf>
    <xf numFmtId="0" fontId="3" fillId="6" borderId="65"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6" borderId="62" xfId="0" applyFont="1" applyFill="1" applyBorder="1" applyAlignment="1" applyProtection="1">
      <alignment horizontal="center" vertical="center" wrapText="1"/>
    </xf>
    <xf numFmtId="0" fontId="3" fillId="0" borderId="86" xfId="0" applyFont="1" applyFill="1" applyBorder="1" applyAlignment="1">
      <alignment horizontal="left" vertical="center" shrinkToFit="1"/>
    </xf>
    <xf numFmtId="0" fontId="3" fillId="0" borderId="87" xfId="0" applyFont="1" applyFill="1" applyBorder="1" applyAlignment="1">
      <alignment horizontal="left" vertical="center" shrinkToFit="1"/>
    </xf>
    <xf numFmtId="0" fontId="3" fillId="0" borderId="88" xfId="0" applyFont="1" applyFill="1" applyBorder="1" applyAlignment="1">
      <alignment horizontal="left" vertical="center" shrinkToFit="1"/>
    </xf>
    <xf numFmtId="0" fontId="3" fillId="0" borderId="44" xfId="0" applyFont="1" applyFill="1" applyBorder="1" applyAlignment="1">
      <alignment horizontal="center" vertical="center"/>
    </xf>
    <xf numFmtId="0" fontId="4" fillId="0" borderId="23" xfId="0" applyFont="1" applyFill="1" applyBorder="1" applyAlignment="1">
      <alignment horizontal="center" vertical="center" textRotation="255"/>
    </xf>
    <xf numFmtId="0" fontId="0" fillId="0" borderId="24" xfId="0" applyBorder="1" applyAlignment="1"/>
    <xf numFmtId="0" fontId="3" fillId="7" borderId="30" xfId="0" applyFont="1" applyFill="1" applyBorder="1" applyAlignment="1">
      <alignment horizontal="left" vertical="center" shrinkToFit="1"/>
    </xf>
    <xf numFmtId="0" fontId="3" fillId="7" borderId="22" xfId="0" applyFont="1" applyFill="1" applyBorder="1" applyAlignment="1">
      <alignment horizontal="left" vertical="center" shrinkToFit="1"/>
    </xf>
    <xf numFmtId="0" fontId="3" fillId="7" borderId="31" xfId="0" applyFont="1" applyFill="1" applyBorder="1" applyAlignment="1">
      <alignment horizontal="left" vertical="center" shrinkToFit="1"/>
    </xf>
    <xf numFmtId="0" fontId="3" fillId="7" borderId="7" xfId="0" applyFont="1" applyFill="1" applyBorder="1" applyAlignment="1">
      <alignment horizontal="left" vertical="center" shrinkToFit="1"/>
    </xf>
    <xf numFmtId="0" fontId="3" fillId="7" borderId="8" xfId="0" applyFont="1" applyFill="1" applyBorder="1" applyAlignment="1">
      <alignment horizontal="left" vertical="center" shrinkToFit="1"/>
    </xf>
    <xf numFmtId="0" fontId="3" fillId="7" borderId="32" xfId="0" applyFont="1" applyFill="1" applyBorder="1" applyAlignment="1">
      <alignment horizontal="left" vertical="center" shrinkToFit="1"/>
    </xf>
    <xf numFmtId="0" fontId="3" fillId="7" borderId="54" xfId="0" applyFont="1" applyFill="1" applyBorder="1" applyAlignment="1">
      <alignment horizontal="left" vertical="center" shrinkToFit="1"/>
    </xf>
    <xf numFmtId="0" fontId="3" fillId="7" borderId="55" xfId="0" applyFont="1" applyFill="1" applyBorder="1" applyAlignment="1">
      <alignment horizontal="left" vertical="center" shrinkToFit="1"/>
    </xf>
    <xf numFmtId="0" fontId="3" fillId="7" borderId="56" xfId="0" applyFont="1" applyFill="1" applyBorder="1" applyAlignment="1">
      <alignment horizontal="left" vertical="center" shrinkToFit="1"/>
    </xf>
  </cellXfs>
  <cellStyles count="6">
    <cellStyle name="パーセント" xfId="1" builtinId="5"/>
    <cellStyle name="桁区切り 2" xfId="2" xr:uid="{00000000-0005-0000-0000-000001000000}"/>
    <cellStyle name="標準" xfId="0" builtinId="0"/>
    <cellStyle name="標準 2" xfId="3" xr:uid="{00000000-0005-0000-0000-000003000000}"/>
    <cellStyle name="標準 2 2" xfId="4" xr:uid="{00000000-0005-0000-0000-000004000000}"/>
    <cellStyle name="標準 2 3" xfId="5" xr:uid="{00000000-0005-0000-0000-000005000000}"/>
  </cellStyles>
  <dxfs count="0"/>
  <tableStyles count="0" defaultTableStyle="TableStyleMedium2" defaultPivotStyle="PivotStyleLight16"/>
  <colors>
    <mruColors>
      <color rgb="FFFFFFCC"/>
      <color rgb="FFFFFF99"/>
      <color rgb="FFFFFF66"/>
      <color rgb="FFFF99FF"/>
      <color rgb="FFCCEC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525780</xdr:colOff>
          <xdr:row>20</xdr:row>
          <xdr:rowOff>106680</xdr:rowOff>
        </xdr:from>
        <xdr:to>
          <xdr:col>10</xdr:col>
          <xdr:colOff>152400</xdr:colOff>
          <xdr:row>21</xdr:row>
          <xdr:rowOff>99060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518160</xdr:colOff>
          <xdr:row>16</xdr:row>
          <xdr:rowOff>137160</xdr:rowOff>
        </xdr:from>
        <xdr:to>
          <xdr:col>10</xdr:col>
          <xdr:colOff>144780</xdr:colOff>
          <xdr:row>17</xdr:row>
          <xdr:rowOff>121920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525780</xdr:colOff>
          <xdr:row>22</xdr:row>
          <xdr:rowOff>106680</xdr:rowOff>
        </xdr:from>
        <xdr:to>
          <xdr:col>10</xdr:col>
          <xdr:colOff>144780</xdr:colOff>
          <xdr:row>23</xdr:row>
          <xdr:rowOff>99060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373380</xdr:colOff>
          <xdr:row>10</xdr:row>
          <xdr:rowOff>60960</xdr:rowOff>
        </xdr:from>
        <xdr:to>
          <xdr:col>10</xdr:col>
          <xdr:colOff>601980</xdr:colOff>
          <xdr:row>10</xdr:row>
          <xdr:rowOff>289560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11</xdr:row>
          <xdr:rowOff>60960</xdr:rowOff>
        </xdr:from>
        <xdr:to>
          <xdr:col>10</xdr:col>
          <xdr:colOff>601980</xdr:colOff>
          <xdr:row>11</xdr:row>
          <xdr:rowOff>289560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500-00002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12</xdr:row>
          <xdr:rowOff>60960</xdr:rowOff>
        </xdr:from>
        <xdr:to>
          <xdr:col>10</xdr:col>
          <xdr:colOff>601980</xdr:colOff>
          <xdr:row>12</xdr:row>
          <xdr:rowOff>289560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500-000030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14</xdr:row>
          <xdr:rowOff>60960</xdr:rowOff>
        </xdr:from>
        <xdr:to>
          <xdr:col>10</xdr:col>
          <xdr:colOff>601980</xdr:colOff>
          <xdr:row>14</xdr:row>
          <xdr:rowOff>289560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500-000050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15</xdr:row>
          <xdr:rowOff>60960</xdr:rowOff>
        </xdr:from>
        <xdr:to>
          <xdr:col>10</xdr:col>
          <xdr:colOff>601980</xdr:colOff>
          <xdr:row>15</xdr:row>
          <xdr:rowOff>289560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500-000051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16</xdr:row>
          <xdr:rowOff>60960</xdr:rowOff>
        </xdr:from>
        <xdr:to>
          <xdr:col>10</xdr:col>
          <xdr:colOff>601980</xdr:colOff>
          <xdr:row>16</xdr:row>
          <xdr:rowOff>289560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500-000052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28</xdr:row>
          <xdr:rowOff>60960</xdr:rowOff>
        </xdr:from>
        <xdr:to>
          <xdr:col>10</xdr:col>
          <xdr:colOff>601980</xdr:colOff>
          <xdr:row>28</xdr:row>
          <xdr:rowOff>289560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500-000059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29</xdr:row>
          <xdr:rowOff>60960</xdr:rowOff>
        </xdr:from>
        <xdr:to>
          <xdr:col>10</xdr:col>
          <xdr:colOff>601980</xdr:colOff>
          <xdr:row>29</xdr:row>
          <xdr:rowOff>289560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500-00005B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31</xdr:row>
          <xdr:rowOff>60960</xdr:rowOff>
        </xdr:from>
        <xdr:to>
          <xdr:col>10</xdr:col>
          <xdr:colOff>601980</xdr:colOff>
          <xdr:row>31</xdr:row>
          <xdr:rowOff>289560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500-00005C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34</xdr:row>
          <xdr:rowOff>60960</xdr:rowOff>
        </xdr:from>
        <xdr:to>
          <xdr:col>10</xdr:col>
          <xdr:colOff>601980</xdr:colOff>
          <xdr:row>34</xdr:row>
          <xdr:rowOff>289560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500-00005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36</xdr:row>
          <xdr:rowOff>60960</xdr:rowOff>
        </xdr:from>
        <xdr:to>
          <xdr:col>10</xdr:col>
          <xdr:colOff>601980</xdr:colOff>
          <xdr:row>36</xdr:row>
          <xdr:rowOff>289560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500-000061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37</xdr:row>
          <xdr:rowOff>60960</xdr:rowOff>
        </xdr:from>
        <xdr:to>
          <xdr:col>10</xdr:col>
          <xdr:colOff>601980</xdr:colOff>
          <xdr:row>37</xdr:row>
          <xdr:rowOff>289560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500-000063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47</xdr:row>
          <xdr:rowOff>60960</xdr:rowOff>
        </xdr:from>
        <xdr:to>
          <xdr:col>10</xdr:col>
          <xdr:colOff>601980</xdr:colOff>
          <xdr:row>47</xdr:row>
          <xdr:rowOff>289560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500-000065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48</xdr:row>
          <xdr:rowOff>60960</xdr:rowOff>
        </xdr:from>
        <xdr:to>
          <xdr:col>10</xdr:col>
          <xdr:colOff>601980</xdr:colOff>
          <xdr:row>48</xdr:row>
          <xdr:rowOff>289560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500-000066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63</xdr:row>
          <xdr:rowOff>60960</xdr:rowOff>
        </xdr:from>
        <xdr:to>
          <xdr:col>10</xdr:col>
          <xdr:colOff>601980</xdr:colOff>
          <xdr:row>63</xdr:row>
          <xdr:rowOff>289560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500-00006A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64</xdr:row>
          <xdr:rowOff>60960</xdr:rowOff>
        </xdr:from>
        <xdr:to>
          <xdr:col>10</xdr:col>
          <xdr:colOff>601980</xdr:colOff>
          <xdr:row>64</xdr:row>
          <xdr:rowOff>289560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500-00006B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65</xdr:row>
          <xdr:rowOff>60960</xdr:rowOff>
        </xdr:from>
        <xdr:to>
          <xdr:col>10</xdr:col>
          <xdr:colOff>601980</xdr:colOff>
          <xdr:row>65</xdr:row>
          <xdr:rowOff>289560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500-00006C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69</xdr:row>
          <xdr:rowOff>60960</xdr:rowOff>
        </xdr:from>
        <xdr:to>
          <xdr:col>10</xdr:col>
          <xdr:colOff>601980</xdr:colOff>
          <xdr:row>69</xdr:row>
          <xdr:rowOff>289560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500-00006D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70</xdr:row>
          <xdr:rowOff>60960</xdr:rowOff>
        </xdr:from>
        <xdr:to>
          <xdr:col>10</xdr:col>
          <xdr:colOff>601980</xdr:colOff>
          <xdr:row>70</xdr:row>
          <xdr:rowOff>289560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500-00006E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71</xdr:row>
          <xdr:rowOff>60960</xdr:rowOff>
        </xdr:from>
        <xdr:to>
          <xdr:col>10</xdr:col>
          <xdr:colOff>601980</xdr:colOff>
          <xdr:row>71</xdr:row>
          <xdr:rowOff>289560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500-00006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72</xdr:row>
          <xdr:rowOff>60960</xdr:rowOff>
        </xdr:from>
        <xdr:to>
          <xdr:col>10</xdr:col>
          <xdr:colOff>601980</xdr:colOff>
          <xdr:row>72</xdr:row>
          <xdr:rowOff>289560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500-000070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22</xdr:row>
          <xdr:rowOff>60960</xdr:rowOff>
        </xdr:from>
        <xdr:to>
          <xdr:col>10</xdr:col>
          <xdr:colOff>601980</xdr:colOff>
          <xdr:row>22</xdr:row>
          <xdr:rowOff>289560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500-000079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24</xdr:row>
          <xdr:rowOff>60960</xdr:rowOff>
        </xdr:from>
        <xdr:to>
          <xdr:col>10</xdr:col>
          <xdr:colOff>601980</xdr:colOff>
          <xdr:row>24</xdr:row>
          <xdr:rowOff>289560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500-00007A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23</xdr:row>
          <xdr:rowOff>60960</xdr:rowOff>
        </xdr:from>
        <xdr:to>
          <xdr:col>10</xdr:col>
          <xdr:colOff>601980</xdr:colOff>
          <xdr:row>23</xdr:row>
          <xdr:rowOff>289560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500-00007B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66</xdr:row>
          <xdr:rowOff>60960</xdr:rowOff>
        </xdr:from>
        <xdr:to>
          <xdr:col>10</xdr:col>
          <xdr:colOff>601980</xdr:colOff>
          <xdr:row>66</xdr:row>
          <xdr:rowOff>289560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500-00007C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68</xdr:row>
          <xdr:rowOff>60960</xdr:rowOff>
        </xdr:from>
        <xdr:to>
          <xdr:col>10</xdr:col>
          <xdr:colOff>601980</xdr:colOff>
          <xdr:row>68</xdr:row>
          <xdr:rowOff>289560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500-00007D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25</xdr:row>
          <xdr:rowOff>60960</xdr:rowOff>
        </xdr:from>
        <xdr:to>
          <xdr:col>10</xdr:col>
          <xdr:colOff>601980</xdr:colOff>
          <xdr:row>25</xdr:row>
          <xdr:rowOff>289560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500-00007E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27</xdr:row>
          <xdr:rowOff>60960</xdr:rowOff>
        </xdr:from>
        <xdr:to>
          <xdr:col>10</xdr:col>
          <xdr:colOff>601980</xdr:colOff>
          <xdr:row>27</xdr:row>
          <xdr:rowOff>289560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500-00007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26</xdr:row>
          <xdr:rowOff>60960</xdr:rowOff>
        </xdr:from>
        <xdr:to>
          <xdr:col>10</xdr:col>
          <xdr:colOff>601980</xdr:colOff>
          <xdr:row>26</xdr:row>
          <xdr:rowOff>289560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500-000080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49</xdr:row>
          <xdr:rowOff>60960</xdr:rowOff>
        </xdr:from>
        <xdr:to>
          <xdr:col>10</xdr:col>
          <xdr:colOff>601980</xdr:colOff>
          <xdr:row>49</xdr:row>
          <xdr:rowOff>289560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500-000081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50</xdr:row>
          <xdr:rowOff>45720</xdr:rowOff>
        </xdr:from>
        <xdr:to>
          <xdr:col>10</xdr:col>
          <xdr:colOff>601980</xdr:colOff>
          <xdr:row>50</xdr:row>
          <xdr:rowOff>274320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500-000082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19</xdr:row>
          <xdr:rowOff>60960</xdr:rowOff>
        </xdr:from>
        <xdr:to>
          <xdr:col>10</xdr:col>
          <xdr:colOff>601980</xdr:colOff>
          <xdr:row>19</xdr:row>
          <xdr:rowOff>289560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500-000084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20</xdr:row>
          <xdr:rowOff>60960</xdr:rowOff>
        </xdr:from>
        <xdr:to>
          <xdr:col>10</xdr:col>
          <xdr:colOff>601980</xdr:colOff>
          <xdr:row>20</xdr:row>
          <xdr:rowOff>289560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500-000085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21</xdr:row>
          <xdr:rowOff>60960</xdr:rowOff>
        </xdr:from>
        <xdr:to>
          <xdr:col>10</xdr:col>
          <xdr:colOff>601980</xdr:colOff>
          <xdr:row>21</xdr:row>
          <xdr:rowOff>289560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500-000086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67</xdr:row>
          <xdr:rowOff>60960</xdr:rowOff>
        </xdr:from>
        <xdr:to>
          <xdr:col>10</xdr:col>
          <xdr:colOff>601980</xdr:colOff>
          <xdr:row>67</xdr:row>
          <xdr:rowOff>289560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500-000093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56</xdr:row>
          <xdr:rowOff>60960</xdr:rowOff>
        </xdr:from>
        <xdr:to>
          <xdr:col>10</xdr:col>
          <xdr:colOff>601980</xdr:colOff>
          <xdr:row>63</xdr:row>
          <xdr:rowOff>228600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500-000097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57</xdr:row>
          <xdr:rowOff>60960</xdr:rowOff>
        </xdr:from>
        <xdr:to>
          <xdr:col>10</xdr:col>
          <xdr:colOff>601980</xdr:colOff>
          <xdr:row>63</xdr:row>
          <xdr:rowOff>228600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500-000098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58</xdr:row>
          <xdr:rowOff>60960</xdr:rowOff>
        </xdr:from>
        <xdr:to>
          <xdr:col>10</xdr:col>
          <xdr:colOff>601980</xdr:colOff>
          <xdr:row>63</xdr:row>
          <xdr:rowOff>228600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500-000099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7</xdr:row>
          <xdr:rowOff>60960</xdr:rowOff>
        </xdr:from>
        <xdr:to>
          <xdr:col>10</xdr:col>
          <xdr:colOff>601980</xdr:colOff>
          <xdr:row>7</xdr:row>
          <xdr:rowOff>289560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500-00009A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9</xdr:row>
          <xdr:rowOff>60960</xdr:rowOff>
        </xdr:from>
        <xdr:to>
          <xdr:col>10</xdr:col>
          <xdr:colOff>601980</xdr:colOff>
          <xdr:row>9</xdr:row>
          <xdr:rowOff>289560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500-00009B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17</xdr:row>
          <xdr:rowOff>60960</xdr:rowOff>
        </xdr:from>
        <xdr:to>
          <xdr:col>10</xdr:col>
          <xdr:colOff>601980</xdr:colOff>
          <xdr:row>17</xdr:row>
          <xdr:rowOff>289560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500-00009C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51</xdr:row>
          <xdr:rowOff>45720</xdr:rowOff>
        </xdr:from>
        <xdr:to>
          <xdr:col>10</xdr:col>
          <xdr:colOff>601980</xdr:colOff>
          <xdr:row>51</xdr:row>
          <xdr:rowOff>274320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500-00009E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54</xdr:row>
          <xdr:rowOff>60960</xdr:rowOff>
        </xdr:from>
        <xdr:to>
          <xdr:col>10</xdr:col>
          <xdr:colOff>601980</xdr:colOff>
          <xdr:row>54</xdr:row>
          <xdr:rowOff>289560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500-00009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55</xdr:row>
          <xdr:rowOff>60960</xdr:rowOff>
        </xdr:from>
        <xdr:to>
          <xdr:col>10</xdr:col>
          <xdr:colOff>601980</xdr:colOff>
          <xdr:row>55</xdr:row>
          <xdr:rowOff>289560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500-0000A0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61</xdr:row>
          <xdr:rowOff>60960</xdr:rowOff>
        </xdr:from>
        <xdr:to>
          <xdr:col>10</xdr:col>
          <xdr:colOff>601980</xdr:colOff>
          <xdr:row>63</xdr:row>
          <xdr:rowOff>228600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500-0000A1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62</xdr:row>
          <xdr:rowOff>60960</xdr:rowOff>
        </xdr:from>
        <xdr:to>
          <xdr:col>10</xdr:col>
          <xdr:colOff>601980</xdr:colOff>
          <xdr:row>63</xdr:row>
          <xdr:rowOff>228600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500-0000A2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8</xdr:row>
          <xdr:rowOff>60960</xdr:rowOff>
        </xdr:from>
        <xdr:to>
          <xdr:col>10</xdr:col>
          <xdr:colOff>601980</xdr:colOff>
          <xdr:row>8</xdr:row>
          <xdr:rowOff>289560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500-0000A3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13</xdr:row>
          <xdr:rowOff>60960</xdr:rowOff>
        </xdr:from>
        <xdr:to>
          <xdr:col>10</xdr:col>
          <xdr:colOff>601980</xdr:colOff>
          <xdr:row>13</xdr:row>
          <xdr:rowOff>289560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500-0000A4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30</xdr:row>
          <xdr:rowOff>60960</xdr:rowOff>
        </xdr:from>
        <xdr:to>
          <xdr:col>10</xdr:col>
          <xdr:colOff>601980</xdr:colOff>
          <xdr:row>30</xdr:row>
          <xdr:rowOff>289560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500-0000A5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33</xdr:row>
          <xdr:rowOff>60960</xdr:rowOff>
        </xdr:from>
        <xdr:to>
          <xdr:col>10</xdr:col>
          <xdr:colOff>601980</xdr:colOff>
          <xdr:row>33</xdr:row>
          <xdr:rowOff>289560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500-0000A6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35</xdr:row>
          <xdr:rowOff>60960</xdr:rowOff>
        </xdr:from>
        <xdr:to>
          <xdr:col>10</xdr:col>
          <xdr:colOff>601980</xdr:colOff>
          <xdr:row>35</xdr:row>
          <xdr:rowOff>289560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500-0000A8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38</xdr:row>
          <xdr:rowOff>60960</xdr:rowOff>
        </xdr:from>
        <xdr:to>
          <xdr:col>10</xdr:col>
          <xdr:colOff>601980</xdr:colOff>
          <xdr:row>38</xdr:row>
          <xdr:rowOff>289560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500-0000AA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73</xdr:row>
          <xdr:rowOff>45720</xdr:rowOff>
        </xdr:from>
        <xdr:to>
          <xdr:col>10</xdr:col>
          <xdr:colOff>601980</xdr:colOff>
          <xdr:row>73</xdr:row>
          <xdr:rowOff>274320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500-0000AC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39</xdr:row>
          <xdr:rowOff>60960</xdr:rowOff>
        </xdr:from>
        <xdr:to>
          <xdr:col>10</xdr:col>
          <xdr:colOff>601980</xdr:colOff>
          <xdr:row>39</xdr:row>
          <xdr:rowOff>289560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500-0000AD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41</xdr:row>
          <xdr:rowOff>60960</xdr:rowOff>
        </xdr:from>
        <xdr:to>
          <xdr:col>10</xdr:col>
          <xdr:colOff>601980</xdr:colOff>
          <xdr:row>41</xdr:row>
          <xdr:rowOff>289560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500-0000AE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40</xdr:row>
          <xdr:rowOff>60960</xdr:rowOff>
        </xdr:from>
        <xdr:to>
          <xdr:col>10</xdr:col>
          <xdr:colOff>601980</xdr:colOff>
          <xdr:row>40</xdr:row>
          <xdr:rowOff>289560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500-0000A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41</xdr:row>
          <xdr:rowOff>60960</xdr:rowOff>
        </xdr:from>
        <xdr:to>
          <xdr:col>10</xdr:col>
          <xdr:colOff>601980</xdr:colOff>
          <xdr:row>41</xdr:row>
          <xdr:rowOff>289560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500-0000B1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40</xdr:row>
          <xdr:rowOff>60960</xdr:rowOff>
        </xdr:from>
        <xdr:to>
          <xdr:col>10</xdr:col>
          <xdr:colOff>601980</xdr:colOff>
          <xdr:row>40</xdr:row>
          <xdr:rowOff>289560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500-0000B3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18</xdr:row>
          <xdr:rowOff>60960</xdr:rowOff>
        </xdr:from>
        <xdr:to>
          <xdr:col>10</xdr:col>
          <xdr:colOff>601980</xdr:colOff>
          <xdr:row>18</xdr:row>
          <xdr:rowOff>289560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500-0000B4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55" Type="http://schemas.openxmlformats.org/officeDocument/2006/relationships/ctrlProp" Target="../ctrlProps/ctrlProp55.xml"/><Relationship Id="rId7" Type="http://schemas.openxmlformats.org/officeDocument/2006/relationships/ctrlProp" Target="../ctrlProps/ctrlProp7.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54" Type="http://schemas.openxmlformats.org/officeDocument/2006/relationships/ctrlProp" Target="../ctrlProps/ctrlProp54.xml"/><Relationship Id="rId62" Type="http://schemas.openxmlformats.org/officeDocument/2006/relationships/ctrlProp" Target="../ctrlProps/ctrlProp62.xml"/><Relationship Id="rId1" Type="http://schemas.openxmlformats.org/officeDocument/2006/relationships/printerSettings" Target="../printerSettings/printerSettings6.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8" Type="http://schemas.openxmlformats.org/officeDocument/2006/relationships/ctrlProp" Target="../ctrlProps/ctrlProp58.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57" Type="http://schemas.openxmlformats.org/officeDocument/2006/relationships/ctrlProp" Target="../ctrlProps/ctrlProp57.xml"/><Relationship Id="rId61" Type="http://schemas.openxmlformats.org/officeDocument/2006/relationships/ctrlProp" Target="../ctrlProps/ctrlProp61.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60" Type="http://schemas.openxmlformats.org/officeDocument/2006/relationships/ctrlProp" Target="../ctrlProps/ctrlProp6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trlProp" Target="../ctrlProps/ctrlProp56.xml"/><Relationship Id="rId8" Type="http://schemas.openxmlformats.org/officeDocument/2006/relationships/ctrlProp" Target="../ctrlProps/ctrlProp8.xml"/><Relationship Id="rId51" Type="http://schemas.openxmlformats.org/officeDocument/2006/relationships/ctrlProp" Target="../ctrlProps/ctrlProp51.xml"/><Relationship Id="rId3" Type="http://schemas.openxmlformats.org/officeDocument/2006/relationships/vmlDrawing" Target="../drawings/vmlDrawing2.v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59"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Q38"/>
  <sheetViews>
    <sheetView showZeros="0" zoomScaleNormal="100" zoomScaleSheetLayoutView="100" workbookViewId="0">
      <selection activeCell="I9" sqref="I9"/>
    </sheetView>
  </sheetViews>
  <sheetFormatPr defaultColWidth="8.88671875" defaultRowHeight="19.95" customHeight="1" x14ac:dyDescent="0.2"/>
  <cols>
    <col min="1" max="1" width="3.109375" style="37" customWidth="1"/>
    <col min="2" max="3" width="10.33203125" style="37" customWidth="1"/>
    <col min="4" max="4" width="9.88671875" style="38" customWidth="1"/>
    <col min="5" max="8" width="9.88671875" style="37" customWidth="1"/>
    <col min="9" max="9" width="8.88671875" style="37"/>
    <col min="10" max="15" width="11.6640625" style="37" customWidth="1"/>
    <col min="16" max="16384" width="8.88671875" style="37"/>
  </cols>
  <sheetData>
    <row r="1" spans="1:15" ht="25.95" customHeight="1" x14ac:dyDescent="0.2">
      <c r="A1" s="67"/>
      <c r="B1" s="271" t="s">
        <v>115</v>
      </c>
      <c r="C1" s="271"/>
      <c r="D1" s="271"/>
      <c r="E1" s="271"/>
      <c r="F1" s="271"/>
      <c r="G1" s="271"/>
      <c r="H1" s="271"/>
      <c r="I1" s="67"/>
      <c r="J1" s="78"/>
      <c r="K1" s="78"/>
      <c r="L1" s="78"/>
      <c r="M1" s="78"/>
      <c r="N1" s="78"/>
      <c r="O1" s="78"/>
    </row>
    <row r="2" spans="1:15" ht="19.95" customHeight="1" x14ac:dyDescent="0.2">
      <c r="A2" s="67"/>
      <c r="B2" s="120"/>
      <c r="C2" s="71" t="s">
        <v>113</v>
      </c>
      <c r="D2" s="121"/>
      <c r="E2" s="71" t="s">
        <v>121</v>
      </c>
      <c r="F2" s="179"/>
      <c r="G2" s="67" t="s">
        <v>114</v>
      </c>
      <c r="H2" s="67"/>
      <c r="I2" s="67"/>
      <c r="J2" s="78"/>
      <c r="K2" s="78"/>
      <c r="L2" s="78"/>
      <c r="M2" s="78"/>
      <c r="N2" s="78"/>
      <c r="O2" s="78"/>
    </row>
    <row r="3" spans="1:15" ht="19.95" customHeight="1" thickBot="1" x14ac:dyDescent="0.25">
      <c r="A3" s="67"/>
      <c r="B3" s="79" t="s">
        <v>155</v>
      </c>
      <c r="C3" s="67"/>
      <c r="D3" s="69"/>
      <c r="E3" s="67"/>
      <c r="F3" s="67"/>
      <c r="G3" s="67"/>
      <c r="H3" s="67"/>
      <c r="I3" s="67"/>
      <c r="J3" s="78" t="s">
        <v>111</v>
      </c>
      <c r="K3" s="78"/>
      <c r="L3" s="78"/>
      <c r="M3" s="78"/>
      <c r="N3" s="78"/>
      <c r="O3" s="78"/>
    </row>
    <row r="4" spans="1:15" ht="19.95" customHeight="1" x14ac:dyDescent="0.2">
      <c r="A4" s="67"/>
      <c r="B4" s="80" t="s">
        <v>154</v>
      </c>
      <c r="C4" s="67"/>
      <c r="D4" s="69"/>
      <c r="E4" s="67"/>
      <c r="F4" s="67"/>
      <c r="G4" s="67"/>
      <c r="H4" s="67"/>
      <c r="I4" s="67"/>
      <c r="J4" s="188" t="s">
        <v>94</v>
      </c>
      <c r="K4" s="191" t="s">
        <v>95</v>
      </c>
      <c r="L4" s="192" t="s">
        <v>136</v>
      </c>
      <c r="M4" s="78"/>
      <c r="N4" s="78"/>
      <c r="O4" s="78"/>
    </row>
    <row r="5" spans="1:15" ht="19.95" customHeight="1" x14ac:dyDescent="0.2">
      <c r="A5" s="67"/>
      <c r="B5" s="71" t="s">
        <v>93</v>
      </c>
      <c r="C5" s="71"/>
      <c r="D5" s="69"/>
      <c r="E5" s="67"/>
      <c r="F5" s="70"/>
      <c r="G5" s="70"/>
      <c r="H5" s="70"/>
      <c r="I5" s="67"/>
      <c r="J5" s="189" t="s">
        <v>96</v>
      </c>
      <c r="K5" s="81" t="s">
        <v>120</v>
      </c>
      <c r="L5" s="193" t="s">
        <v>137</v>
      </c>
      <c r="M5" s="78"/>
      <c r="N5" s="78"/>
      <c r="O5" s="78"/>
    </row>
    <row r="6" spans="1:15" ht="19.95" customHeight="1" thickBot="1" x14ac:dyDescent="0.25">
      <c r="A6" s="67"/>
      <c r="B6" s="252" t="s">
        <v>56</v>
      </c>
      <c r="C6" s="253"/>
      <c r="D6" s="272">
        <v>2024101066</v>
      </c>
      <c r="E6" s="272"/>
      <c r="F6" s="82"/>
      <c r="G6" s="83"/>
      <c r="H6" s="83"/>
      <c r="I6" s="70"/>
      <c r="J6" s="190" t="s">
        <v>97</v>
      </c>
      <c r="K6" s="194" t="s">
        <v>202</v>
      </c>
      <c r="L6" s="195" t="s">
        <v>172</v>
      </c>
      <c r="M6" s="78"/>
      <c r="N6" s="78"/>
      <c r="O6" s="78"/>
    </row>
    <row r="7" spans="1:15" ht="19.95" customHeight="1" x14ac:dyDescent="0.2">
      <c r="A7" s="67"/>
      <c r="B7" s="281" t="s">
        <v>57</v>
      </c>
      <c r="C7" s="282"/>
      <c r="D7" s="275" t="s">
        <v>276</v>
      </c>
      <c r="E7" s="276"/>
      <c r="F7" s="276"/>
      <c r="G7" s="276"/>
      <c r="H7" s="277"/>
      <c r="I7" s="67"/>
      <c r="J7" s="190" t="s">
        <v>98</v>
      </c>
      <c r="K7" s="84"/>
      <c r="L7" s="85"/>
      <c r="M7" s="78"/>
      <c r="N7" s="78"/>
      <c r="O7" s="78"/>
    </row>
    <row r="8" spans="1:15" ht="19.95" customHeight="1" x14ac:dyDescent="0.2">
      <c r="A8" s="67"/>
      <c r="B8" s="283"/>
      <c r="C8" s="284"/>
      <c r="D8" s="278"/>
      <c r="E8" s="279"/>
      <c r="F8" s="279"/>
      <c r="G8" s="279"/>
      <c r="H8" s="280"/>
      <c r="I8" s="67"/>
      <c r="J8" s="190" t="s">
        <v>99</v>
      </c>
      <c r="K8" s="84"/>
      <c r="L8" s="85"/>
      <c r="M8" s="78"/>
      <c r="N8" s="78"/>
      <c r="O8" s="78"/>
    </row>
    <row r="9" spans="1:15" ht="19.95" customHeight="1" x14ac:dyDescent="0.2">
      <c r="A9" s="67"/>
      <c r="B9" s="252" t="s">
        <v>106</v>
      </c>
      <c r="C9" s="253"/>
      <c r="D9" s="268" t="s">
        <v>96</v>
      </c>
      <c r="E9" s="270"/>
      <c r="F9" s="86" t="s">
        <v>103</v>
      </c>
      <c r="G9" s="87"/>
      <c r="H9" s="87"/>
      <c r="I9" s="67"/>
      <c r="J9" s="190" t="s">
        <v>100</v>
      </c>
      <c r="K9" s="84"/>
      <c r="L9" s="85"/>
      <c r="M9" s="78"/>
      <c r="N9" s="78"/>
      <c r="O9" s="78"/>
    </row>
    <row r="10" spans="1:15" ht="19.95" customHeight="1" x14ac:dyDescent="0.2">
      <c r="A10" s="67"/>
      <c r="B10" s="252" t="s">
        <v>95</v>
      </c>
      <c r="C10" s="253"/>
      <c r="D10" s="117" t="s">
        <v>219</v>
      </c>
      <c r="E10" s="116">
        <v>6</v>
      </c>
      <c r="F10" s="118" t="s">
        <v>119</v>
      </c>
      <c r="G10" s="119" t="s">
        <v>120</v>
      </c>
      <c r="H10" s="88"/>
      <c r="I10" s="67"/>
      <c r="J10" s="190" t="s">
        <v>101</v>
      </c>
      <c r="K10" s="84"/>
      <c r="L10" s="85"/>
      <c r="M10" s="78"/>
      <c r="N10" s="78"/>
      <c r="O10" s="78"/>
    </row>
    <row r="11" spans="1:15" ht="19.95" customHeight="1" thickBot="1" x14ac:dyDescent="0.25">
      <c r="A11" s="67"/>
      <c r="B11" s="252" t="s">
        <v>138</v>
      </c>
      <c r="C11" s="253"/>
      <c r="D11" s="268" t="s">
        <v>137</v>
      </c>
      <c r="E11" s="269"/>
      <c r="F11" s="269"/>
      <c r="G11" s="270"/>
      <c r="H11" s="89"/>
      <c r="I11" s="67"/>
      <c r="J11" s="196" t="s">
        <v>102</v>
      </c>
      <c r="K11" s="84"/>
      <c r="L11" s="85"/>
      <c r="M11" s="78"/>
      <c r="N11" s="78"/>
      <c r="O11" s="78"/>
    </row>
    <row r="12" spans="1:15" ht="19.95" customHeight="1" x14ac:dyDescent="0.2">
      <c r="A12" s="67" t="s">
        <v>177</v>
      </c>
      <c r="B12" s="68"/>
      <c r="C12" s="68"/>
      <c r="D12" s="69"/>
      <c r="E12" s="67"/>
      <c r="F12" s="67"/>
      <c r="G12" s="70"/>
      <c r="H12" s="70"/>
      <c r="I12" s="67"/>
      <c r="J12" s="207"/>
      <c r="K12" s="197" t="s">
        <v>178</v>
      </c>
      <c r="L12" s="204" t="s">
        <v>179</v>
      </c>
      <c r="M12" s="202"/>
      <c r="N12" s="203"/>
      <c r="O12" s="78"/>
    </row>
    <row r="13" spans="1:15" ht="19.95" customHeight="1" x14ac:dyDescent="0.2">
      <c r="A13" s="67"/>
      <c r="B13" s="248" t="s">
        <v>181</v>
      </c>
      <c r="C13" s="249"/>
      <c r="D13" s="245" t="str">
        <f>TEXT(IF(D11=L5,K13,L13),)</f>
        <v/>
      </c>
      <c r="E13" s="247"/>
      <c r="F13" s="183" t="s">
        <v>189</v>
      </c>
      <c r="G13" s="67"/>
      <c r="H13" s="67"/>
      <c r="I13" s="67"/>
      <c r="J13" s="208" t="str">
        <f>B13</f>
        <v>シートの追加</v>
      </c>
      <c r="K13" s="182"/>
      <c r="L13" s="181" t="s">
        <v>180</v>
      </c>
      <c r="M13" s="187"/>
      <c r="N13" s="205"/>
      <c r="O13" s="78"/>
    </row>
    <row r="14" spans="1:15" ht="19.95" customHeight="1" x14ac:dyDescent="0.2">
      <c r="A14" s="67"/>
      <c r="B14" s="248" t="s">
        <v>173</v>
      </c>
      <c r="C14" s="249"/>
      <c r="D14" s="250" t="str">
        <f>IF(D11=L5,K14,L14)</f>
        <v>３種類</v>
      </c>
      <c r="E14" s="251"/>
      <c r="F14" s="183" t="s">
        <v>182</v>
      </c>
      <c r="G14" s="67"/>
      <c r="H14" s="67"/>
      <c r="I14" s="67"/>
      <c r="J14" s="208" t="str">
        <f>B14</f>
        <v>シートの種類</v>
      </c>
      <c r="K14" s="180" t="s">
        <v>174</v>
      </c>
      <c r="L14" s="206" t="s">
        <v>175</v>
      </c>
      <c r="M14" s="187"/>
      <c r="N14" s="205"/>
      <c r="O14" s="78"/>
    </row>
    <row r="15" spans="1:15" ht="19.95" customHeight="1" thickBot="1" x14ac:dyDescent="0.25">
      <c r="A15" s="67"/>
      <c r="B15" s="248" t="s">
        <v>187</v>
      </c>
      <c r="C15" s="249"/>
      <c r="D15" s="245">
        <f>IF(D11=L5,K15,L15)</f>
        <v>0</v>
      </c>
      <c r="E15" s="246"/>
      <c r="F15" s="246">
        <f t="shared" ref="F15" si="0">IF(F12=N6,M15,N15)</f>
        <v>0</v>
      </c>
      <c r="G15" s="247"/>
      <c r="H15" s="183" t="s">
        <v>189</v>
      </c>
      <c r="I15" s="67"/>
      <c r="J15" s="209" t="str">
        <f>B15</f>
        <v>シート名</v>
      </c>
      <c r="K15" s="198"/>
      <c r="L15" s="199" t="s">
        <v>188</v>
      </c>
      <c r="M15" s="200"/>
      <c r="N15" s="201"/>
      <c r="O15" s="78"/>
    </row>
    <row r="16" spans="1:15" ht="19.95" customHeight="1" x14ac:dyDescent="0.2">
      <c r="A16" s="67" t="s">
        <v>176</v>
      </c>
      <c r="B16" s="68"/>
      <c r="C16" s="68"/>
      <c r="D16" s="69"/>
      <c r="E16" s="67"/>
      <c r="F16" s="67"/>
      <c r="G16" s="70"/>
      <c r="H16" s="70"/>
      <c r="I16" s="67"/>
      <c r="J16" s="90"/>
      <c r="K16" s="78"/>
      <c r="L16" s="78"/>
      <c r="M16" s="78"/>
      <c r="N16" s="78"/>
      <c r="O16" s="78"/>
    </row>
    <row r="17" spans="1:17" ht="19.95" customHeight="1" x14ac:dyDescent="0.2">
      <c r="A17" s="67"/>
      <c r="B17" s="248" t="s">
        <v>125</v>
      </c>
      <c r="C17" s="249"/>
      <c r="D17" s="245" t="str">
        <f>"令和"&amp;IF(E10-5=1,"元",E10-1)&amp;"年度から令和"&amp;IF(E10-1=1,"元",E10-1)&amp;"年度まで"</f>
        <v>令和元年度から令和5年度まで</v>
      </c>
      <c r="E17" s="246"/>
      <c r="F17" s="246"/>
      <c r="G17" s="247"/>
      <c r="H17" s="67"/>
      <c r="I17" s="67"/>
      <c r="K17" s="78"/>
      <c r="L17" s="78"/>
      <c r="M17" s="78"/>
      <c r="N17" s="78"/>
      <c r="O17" s="78"/>
    </row>
    <row r="18" spans="1:17" ht="19.95" customHeight="1" x14ac:dyDescent="0.2">
      <c r="A18" s="67"/>
      <c r="B18" s="248" t="s">
        <v>110</v>
      </c>
      <c r="C18" s="249"/>
      <c r="D18" s="245" t="str">
        <f>"平成"&amp;36-10&amp;"年度から令和"&amp;IF(E10-1=1,"元",E10-1)&amp;"年度まで"</f>
        <v>平成26年度から令和5年度まで</v>
      </c>
      <c r="E18" s="246"/>
      <c r="F18" s="246"/>
      <c r="G18" s="247"/>
      <c r="H18" s="67"/>
      <c r="I18" s="67"/>
      <c r="J18" s="239" t="s">
        <v>260</v>
      </c>
      <c r="K18" s="78"/>
      <c r="L18" s="78"/>
      <c r="M18" s="78"/>
      <c r="N18" s="78"/>
      <c r="O18" s="78"/>
    </row>
    <row r="19" spans="1:17" ht="19.95" customHeight="1" x14ac:dyDescent="0.2">
      <c r="A19" s="67"/>
      <c r="B19" s="252" t="s">
        <v>108</v>
      </c>
      <c r="C19" s="253"/>
      <c r="D19" s="273">
        <f>IF(OR(D9=J6),L19,K19)</f>
        <v>4500</v>
      </c>
      <c r="E19" s="274"/>
      <c r="F19" s="67" t="s">
        <v>109</v>
      </c>
      <c r="G19" s="67"/>
      <c r="H19" s="67"/>
      <c r="I19" s="67"/>
      <c r="J19" s="91" t="s">
        <v>112</v>
      </c>
      <c r="K19" s="210">
        <v>4500</v>
      </c>
      <c r="L19" s="210">
        <v>7000</v>
      </c>
      <c r="M19" s="78"/>
      <c r="N19" s="78"/>
      <c r="O19" s="78"/>
    </row>
    <row r="20" spans="1:17" ht="19.95" customHeight="1" x14ac:dyDescent="0.2">
      <c r="A20" s="67"/>
      <c r="B20" s="71"/>
      <c r="C20" s="71"/>
      <c r="D20" s="69"/>
      <c r="E20" s="67"/>
      <c r="F20" s="67"/>
      <c r="G20" s="67"/>
      <c r="H20" s="67"/>
      <c r="I20" s="67"/>
      <c r="J20" s="78" t="s">
        <v>215</v>
      </c>
      <c r="K20" s="78"/>
      <c r="L20" s="78"/>
      <c r="M20" s="78"/>
      <c r="N20" s="78"/>
      <c r="O20" s="78"/>
    </row>
    <row r="21" spans="1:17" ht="19.95" customHeight="1" x14ac:dyDescent="0.2">
      <c r="A21" s="67"/>
      <c r="B21" s="248" t="s">
        <v>118</v>
      </c>
      <c r="C21" s="249"/>
      <c r="D21" s="245" t="str">
        <f>IF(OR(G10=K5),J22,J23)</f>
        <v>前々年度（令和4年度）</v>
      </c>
      <c r="E21" s="246"/>
      <c r="F21" s="246"/>
      <c r="G21" s="247"/>
      <c r="H21" s="67"/>
      <c r="I21" s="67"/>
      <c r="J21" s="92" t="s">
        <v>123</v>
      </c>
      <c r="K21" s="93"/>
      <c r="L21" s="93"/>
      <c r="M21" s="94" t="s">
        <v>124</v>
      </c>
      <c r="N21" s="93"/>
      <c r="O21" s="95"/>
      <c r="P21" s="65"/>
      <c r="Q21" s="66"/>
    </row>
    <row r="22" spans="1:17" ht="19.95" customHeight="1" x14ac:dyDescent="0.2">
      <c r="A22" s="67"/>
      <c r="B22" s="248" t="s">
        <v>122</v>
      </c>
      <c r="C22" s="249"/>
      <c r="D22" s="245" t="str">
        <f>IF(OR(G10=K5),M22,M23)</f>
        <v>令和2年度から令和4年度まで</v>
      </c>
      <c r="E22" s="246"/>
      <c r="F22" s="246"/>
      <c r="G22" s="247"/>
      <c r="H22" s="67"/>
      <c r="I22" s="67"/>
      <c r="J22" s="96" t="str">
        <f>"前々年度（令和"&amp;E10-2&amp;"年度）"</f>
        <v>前々年度（令和4年度）</v>
      </c>
      <c r="K22" s="97"/>
      <c r="L22" s="97"/>
      <c r="M22" s="258" t="str">
        <f>"令和"&amp;E10-4&amp;"年度から令和"&amp;E10-2&amp;"年度まで"</f>
        <v>令和2年度から令和4年度まで</v>
      </c>
      <c r="N22" s="259"/>
      <c r="O22" s="260"/>
      <c r="P22" s="65"/>
      <c r="Q22" s="66"/>
    </row>
    <row r="23" spans="1:17" ht="19.95" customHeight="1" x14ac:dyDescent="0.2">
      <c r="A23" s="67"/>
      <c r="B23" s="71"/>
      <c r="C23" s="71"/>
      <c r="D23" s="69"/>
      <c r="E23" s="67"/>
      <c r="F23" s="67"/>
      <c r="G23" s="67"/>
      <c r="H23" s="67"/>
      <c r="I23" s="67"/>
      <c r="J23" s="98" t="str">
        <f>"前年度（令和"&amp;E10-1&amp;"年度）"</f>
        <v>前年度（令和5年度）</v>
      </c>
      <c r="K23" s="99"/>
      <c r="L23" s="99"/>
      <c r="M23" s="258" t="str">
        <f>"令和"&amp;E10-3&amp;"年度から令和"&amp;E10-1&amp;"年度まで"</f>
        <v>令和3年度から令和5年度まで</v>
      </c>
      <c r="N23" s="259"/>
      <c r="O23" s="260"/>
      <c r="P23" s="65"/>
      <c r="Q23" s="66"/>
    </row>
    <row r="24" spans="1:17" ht="19.95" customHeight="1" x14ac:dyDescent="0.2">
      <c r="A24" s="67"/>
      <c r="B24" s="248" t="s">
        <v>126</v>
      </c>
      <c r="C24" s="249"/>
      <c r="D24" s="245" t="str">
        <f>"令和"&amp;E10-3&amp;"年4月1日"</f>
        <v>令和3年4月1日</v>
      </c>
      <c r="E24" s="246"/>
      <c r="F24" s="246"/>
      <c r="G24" s="247"/>
      <c r="H24" s="67"/>
      <c r="I24" s="67"/>
      <c r="J24" s="78"/>
      <c r="K24" s="78"/>
      <c r="L24" s="78"/>
      <c r="M24" s="78"/>
      <c r="N24" s="78"/>
      <c r="O24" s="78"/>
    </row>
    <row r="25" spans="1:17" ht="19.95" customHeight="1" x14ac:dyDescent="0.2">
      <c r="A25" s="67"/>
      <c r="B25" s="71"/>
      <c r="C25" s="71"/>
      <c r="D25" s="69"/>
      <c r="E25" s="67"/>
      <c r="F25" s="67"/>
      <c r="G25" s="67"/>
      <c r="H25" s="67"/>
      <c r="I25" s="67"/>
      <c r="J25" s="78" t="s">
        <v>171</v>
      </c>
      <c r="K25" s="78"/>
      <c r="L25" s="78"/>
      <c r="M25" s="78"/>
      <c r="N25" s="78"/>
      <c r="O25" s="78"/>
    </row>
    <row r="26" spans="1:17" ht="19.95" customHeight="1" x14ac:dyDescent="0.2">
      <c r="A26" s="67"/>
      <c r="B26" s="248" t="s">
        <v>221</v>
      </c>
      <c r="C26" s="249"/>
      <c r="D26" s="261" t="str">
        <f>IF(D9=J5,K27,IF(D9=J6,K28,IF(D9=J11,K29,K30)))</f>
        <v>災害対策業務委託の受託</v>
      </c>
      <c r="E26" s="262"/>
      <c r="F26" s="262"/>
      <c r="G26" s="262"/>
      <c r="H26" s="263"/>
      <c r="I26" s="67"/>
      <c r="J26" s="77" t="s">
        <v>131</v>
      </c>
      <c r="K26" s="92" t="s">
        <v>132</v>
      </c>
      <c r="L26" s="93"/>
      <c r="M26" s="93"/>
      <c r="N26" s="93"/>
      <c r="O26" s="95"/>
    </row>
    <row r="27" spans="1:17" ht="19.95" customHeight="1" x14ac:dyDescent="0.2">
      <c r="A27" s="67"/>
      <c r="B27" s="67"/>
      <c r="C27" s="67"/>
      <c r="D27" s="69"/>
      <c r="E27" s="67"/>
      <c r="F27" s="67"/>
      <c r="G27" s="67"/>
      <c r="H27" s="67"/>
      <c r="I27" s="67"/>
      <c r="J27" s="100" t="s">
        <v>128</v>
      </c>
      <c r="K27" s="101" t="s">
        <v>222</v>
      </c>
      <c r="L27" s="102"/>
      <c r="M27" s="102"/>
      <c r="N27" s="102"/>
      <c r="O27" s="103"/>
    </row>
    <row r="28" spans="1:17" ht="19.95" customHeight="1" x14ac:dyDescent="0.2">
      <c r="A28" s="67"/>
      <c r="B28" s="264" t="s">
        <v>165</v>
      </c>
      <c r="C28" s="265"/>
      <c r="D28" s="245" t="str">
        <f>IF(OR(D9=J5,D9=J9,D9=J10,D9=J11),L33,L34)</f>
        <v>３台以上</v>
      </c>
      <c r="E28" s="246"/>
      <c r="F28" s="246"/>
      <c r="G28" s="247"/>
      <c r="H28" s="67"/>
      <c r="I28" s="74"/>
      <c r="J28" s="104" t="s">
        <v>127</v>
      </c>
      <c r="K28" s="105" t="s">
        <v>223</v>
      </c>
      <c r="L28" s="106"/>
      <c r="M28" s="106"/>
      <c r="N28" s="106"/>
      <c r="O28" s="107"/>
    </row>
    <row r="29" spans="1:17" ht="19.95" customHeight="1" x14ac:dyDescent="0.2">
      <c r="A29" s="67"/>
      <c r="B29" s="266"/>
      <c r="C29" s="267"/>
      <c r="D29" s="245" t="str">
        <f>IF(OR(D9=J5,D9=J9,D9=J10,D9=J11),M33,M34)</f>
        <v>上記以外</v>
      </c>
      <c r="E29" s="246"/>
      <c r="F29" s="246"/>
      <c r="G29" s="247"/>
      <c r="H29" s="67"/>
      <c r="I29" s="67"/>
      <c r="J29" s="104" t="s">
        <v>129</v>
      </c>
      <c r="K29" s="105" t="s">
        <v>273</v>
      </c>
      <c r="L29" s="106"/>
      <c r="M29" s="106"/>
      <c r="N29" s="106"/>
      <c r="O29" s="107"/>
    </row>
    <row r="30" spans="1:17" ht="19.95" customHeight="1" x14ac:dyDescent="0.2">
      <c r="A30" s="67"/>
      <c r="B30" s="150"/>
      <c r="C30" s="150"/>
      <c r="D30" s="155" t="s">
        <v>224</v>
      </c>
      <c r="E30" s="150"/>
      <c r="F30" s="150"/>
      <c r="G30" s="150"/>
      <c r="H30" s="67"/>
      <c r="I30" s="67"/>
      <c r="J30" s="108" t="s">
        <v>130</v>
      </c>
      <c r="K30" s="98" t="s">
        <v>140</v>
      </c>
      <c r="L30" s="99"/>
      <c r="M30" s="99"/>
      <c r="N30" s="99"/>
      <c r="O30" s="109"/>
    </row>
    <row r="31" spans="1:17" ht="19.95" customHeight="1" x14ac:dyDescent="0.2">
      <c r="A31" s="67"/>
      <c r="B31" s="67"/>
      <c r="C31" s="70"/>
      <c r="D31" s="76"/>
      <c r="E31" s="70"/>
      <c r="F31" s="70"/>
      <c r="G31" s="70"/>
      <c r="H31" s="70"/>
      <c r="I31" s="67"/>
      <c r="O31" s="78"/>
    </row>
    <row r="32" spans="1:17" ht="19.95" customHeight="1" x14ac:dyDescent="0.2">
      <c r="A32" s="67"/>
      <c r="B32" s="67"/>
      <c r="C32" s="67"/>
      <c r="D32" s="72" t="s">
        <v>153</v>
      </c>
      <c r="E32" s="73" t="s">
        <v>151</v>
      </c>
      <c r="F32" s="73" t="s">
        <v>147</v>
      </c>
      <c r="G32" s="73" t="s">
        <v>152</v>
      </c>
      <c r="H32" s="67"/>
      <c r="I32" s="67"/>
      <c r="J32" s="37" t="s">
        <v>166</v>
      </c>
      <c r="O32" s="78"/>
    </row>
    <row r="33" spans="1:15" ht="19.95" customHeight="1" x14ac:dyDescent="0.2">
      <c r="A33" s="67"/>
      <c r="B33" s="248" t="s">
        <v>143</v>
      </c>
      <c r="C33" s="249"/>
      <c r="D33" s="75">
        <v>9</v>
      </c>
      <c r="E33" s="75">
        <f>IF(OR(D11=J37),J38,K38)</f>
        <v>-2</v>
      </c>
      <c r="F33" s="75">
        <f>IF(OR(D9=J5,D9=J6,D9=J11),L38,N38)</f>
        <v>0</v>
      </c>
      <c r="G33" s="179">
        <f>D33+E33+F33</f>
        <v>7</v>
      </c>
      <c r="H33" s="67"/>
      <c r="I33" s="67"/>
      <c r="J33" s="152" t="s">
        <v>167</v>
      </c>
      <c r="K33" s="153"/>
      <c r="L33" s="154" t="s">
        <v>169</v>
      </c>
      <c r="M33" s="154" t="s">
        <v>170</v>
      </c>
      <c r="O33" s="78"/>
    </row>
    <row r="34" spans="1:15" ht="19.95" customHeight="1" x14ac:dyDescent="0.2">
      <c r="A34" s="150"/>
      <c r="B34" s="248" t="s">
        <v>144</v>
      </c>
      <c r="C34" s="249"/>
      <c r="D34" s="75">
        <v>29</v>
      </c>
      <c r="E34" s="75">
        <f>E33</f>
        <v>-2</v>
      </c>
      <c r="F34" s="75">
        <f>F33</f>
        <v>0</v>
      </c>
      <c r="G34" s="179">
        <f>D34+E34+F34</f>
        <v>27</v>
      </c>
      <c r="H34" s="150"/>
      <c r="I34" s="150"/>
      <c r="J34" s="152" t="s">
        <v>168</v>
      </c>
      <c r="K34" s="153"/>
      <c r="L34" s="154" t="s">
        <v>220</v>
      </c>
      <c r="M34" s="154" t="s">
        <v>68</v>
      </c>
    </row>
    <row r="35" spans="1:15" ht="19.95" customHeight="1" x14ac:dyDescent="0.2">
      <c r="A35" s="150"/>
      <c r="B35" s="150"/>
      <c r="C35" s="150"/>
      <c r="D35" s="151"/>
      <c r="E35" s="150"/>
      <c r="F35" s="150"/>
      <c r="G35" s="150"/>
      <c r="H35" s="150"/>
      <c r="I35" s="150"/>
    </row>
    <row r="36" spans="1:15" ht="19.95" customHeight="1" x14ac:dyDescent="0.2">
      <c r="J36" s="78" t="s">
        <v>148</v>
      </c>
      <c r="K36" s="78"/>
      <c r="L36" s="78"/>
      <c r="M36" s="78"/>
      <c r="N36" s="78"/>
    </row>
    <row r="37" spans="1:15" ht="19.95" customHeight="1" x14ac:dyDescent="0.2">
      <c r="J37" s="110" t="s">
        <v>145</v>
      </c>
      <c r="K37" s="111" t="s">
        <v>146</v>
      </c>
      <c r="L37" s="256" t="s">
        <v>149</v>
      </c>
      <c r="M37" s="257"/>
      <c r="N37" s="112" t="s">
        <v>150</v>
      </c>
    </row>
    <row r="38" spans="1:15" ht="19.95" customHeight="1" x14ac:dyDescent="0.2">
      <c r="J38" s="113">
        <v>-2</v>
      </c>
      <c r="K38" s="114">
        <v>0</v>
      </c>
      <c r="L38" s="254">
        <v>0</v>
      </c>
      <c r="M38" s="255"/>
      <c r="N38" s="115">
        <v>-1</v>
      </c>
    </row>
  </sheetData>
  <mergeCells count="39">
    <mergeCell ref="D29:G29"/>
    <mergeCell ref="B28:C29"/>
    <mergeCell ref="D11:G11"/>
    <mergeCell ref="B1:H1"/>
    <mergeCell ref="D21:G21"/>
    <mergeCell ref="D6:E6"/>
    <mergeCell ref="D18:G18"/>
    <mergeCell ref="D9:E9"/>
    <mergeCell ref="D19:E19"/>
    <mergeCell ref="D7:H8"/>
    <mergeCell ref="B21:C21"/>
    <mergeCell ref="B19:C19"/>
    <mergeCell ref="B18:C18"/>
    <mergeCell ref="B10:C10"/>
    <mergeCell ref="B9:C9"/>
    <mergeCell ref="B7:C8"/>
    <mergeCell ref="B11:C11"/>
    <mergeCell ref="B6:C6"/>
    <mergeCell ref="B17:C17"/>
    <mergeCell ref="D17:G17"/>
    <mergeCell ref="L38:M38"/>
    <mergeCell ref="L37:M37"/>
    <mergeCell ref="M22:O22"/>
    <mergeCell ref="M23:O23"/>
    <mergeCell ref="B33:C33"/>
    <mergeCell ref="B26:C26"/>
    <mergeCell ref="D26:H26"/>
    <mergeCell ref="B24:C24"/>
    <mergeCell ref="D24:G24"/>
    <mergeCell ref="B22:C22"/>
    <mergeCell ref="D22:G22"/>
    <mergeCell ref="B34:C34"/>
    <mergeCell ref="D28:G28"/>
    <mergeCell ref="B14:C14"/>
    <mergeCell ref="B13:C13"/>
    <mergeCell ref="D14:E14"/>
    <mergeCell ref="D13:E13"/>
    <mergeCell ref="B15:C15"/>
    <mergeCell ref="D15:G15"/>
  </mergeCells>
  <phoneticPr fontId="2"/>
  <dataValidations count="3">
    <dataValidation type="list" allowBlank="1" showInputMessage="1" showErrorMessage="1" sqref="D9" xr:uid="{00000000-0002-0000-0000-000000000000}">
      <formula1>$J$5:$J$11</formula1>
    </dataValidation>
    <dataValidation type="list" allowBlank="1" showInputMessage="1" showErrorMessage="1" sqref="G10" xr:uid="{00000000-0002-0000-0000-000001000000}">
      <formula1>$K$5:$K$6</formula1>
    </dataValidation>
    <dataValidation type="list" allowBlank="1" showInputMessage="1" showErrorMessage="1" sqref="D11" xr:uid="{00000000-0002-0000-0000-000002000000}">
      <formula1>$L$5:$L$6</formula1>
    </dataValidation>
  </dataValidations>
  <pageMargins left="0.32" right="0.7" top="0.36" bottom="0.33" header="0.3" footer="0.3"/>
  <pageSetup paperSize="9" scale="7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B1:O32"/>
  <sheetViews>
    <sheetView tabSelected="1" view="pageBreakPreview" zoomScaleNormal="90" zoomScaleSheetLayoutView="100" workbookViewId="0">
      <selection activeCell="B4" sqref="B4:K6"/>
    </sheetView>
  </sheetViews>
  <sheetFormatPr defaultColWidth="8.88671875" defaultRowHeight="19.95" customHeight="1" x14ac:dyDescent="0.2"/>
  <cols>
    <col min="1" max="1" width="1" style="36" customWidth="1"/>
    <col min="2" max="11" width="8.88671875" style="36"/>
    <col min="12" max="12" width="0" style="36" hidden="1" customWidth="1"/>
    <col min="13" max="14" width="8.88671875" style="36"/>
    <col min="15" max="15" width="10.6640625" style="36" customWidth="1"/>
    <col min="16" max="16384" width="8.88671875" style="36"/>
  </cols>
  <sheetData>
    <row r="1" spans="2:15" ht="19.95" customHeight="1" x14ac:dyDescent="0.35">
      <c r="L1" s="186" t="s">
        <v>186</v>
      </c>
    </row>
    <row r="2" spans="2:15" ht="19.95" customHeight="1" x14ac:dyDescent="0.2">
      <c r="L2" s="285" t="s">
        <v>209</v>
      </c>
    </row>
    <row r="3" spans="2:15" ht="19.95" customHeight="1" x14ac:dyDescent="0.2">
      <c r="L3" s="285"/>
    </row>
    <row r="4" spans="2:15" ht="19.95" customHeight="1" x14ac:dyDescent="0.2">
      <c r="B4" s="286" t="str">
        <f>"※ このファイルには、配置予定技術者調書、"&amp;入力用!D13&amp;"加算点申告表、加算点算出チェックリストのシートがあります。"</f>
        <v>※ このファイルには、配置予定技術者調書、加算点申告表、加算点算出チェックリストのシートがあります。</v>
      </c>
      <c r="C4" s="286"/>
      <c r="D4" s="286"/>
      <c r="E4" s="286"/>
      <c r="F4" s="286"/>
      <c r="G4" s="286"/>
      <c r="H4" s="286"/>
      <c r="I4" s="286"/>
      <c r="J4" s="286"/>
      <c r="K4" s="286"/>
      <c r="L4" s="285"/>
    </row>
    <row r="5" spans="2:15" ht="19.95" customHeight="1" x14ac:dyDescent="0.2">
      <c r="B5" s="286"/>
      <c r="C5" s="286"/>
      <c r="D5" s="286"/>
      <c r="E5" s="286"/>
      <c r="F5" s="286"/>
      <c r="G5" s="286"/>
      <c r="H5" s="286"/>
      <c r="I5" s="286"/>
      <c r="J5" s="286"/>
      <c r="K5" s="286"/>
      <c r="L5" s="285"/>
    </row>
    <row r="6" spans="2:15" ht="19.95" customHeight="1" x14ac:dyDescent="0.3">
      <c r="B6" s="286"/>
      <c r="C6" s="286"/>
      <c r="D6" s="286"/>
      <c r="E6" s="286"/>
      <c r="F6" s="286"/>
      <c r="G6" s="286"/>
      <c r="H6" s="286"/>
      <c r="I6" s="286"/>
      <c r="J6" s="286"/>
      <c r="K6" s="286"/>
      <c r="L6" s="223" t="s">
        <v>214</v>
      </c>
      <c r="M6" s="39"/>
      <c r="N6" s="39"/>
      <c r="O6" s="39"/>
    </row>
    <row r="7" spans="2:15" ht="19.95" customHeight="1" x14ac:dyDescent="0.3">
      <c r="B7" s="123"/>
      <c r="C7" s="123"/>
      <c r="D7" s="123"/>
      <c r="E7" s="123"/>
      <c r="F7" s="123"/>
      <c r="G7" s="123"/>
      <c r="H7" s="123"/>
      <c r="I7" s="123"/>
      <c r="J7" s="123"/>
      <c r="K7" s="123"/>
      <c r="L7" s="223" t="s">
        <v>203</v>
      </c>
      <c r="M7" s="39"/>
      <c r="N7" s="39"/>
      <c r="O7" s="39"/>
    </row>
    <row r="8" spans="2:15" ht="19.95" customHeight="1" x14ac:dyDescent="0.3">
      <c r="B8" s="289" t="str">
        <f>"※ 入札参加申請を行う際には、"&amp;入力用!D14&amp;"のシートが必要になりますので、それぞれのシートに必要事項が記入されているか確認し申請をしてください。"</f>
        <v>※ 入札参加申請を行う際には、３種類のシートが必要になりますので、それぞれのシートに必要事項が記入されているか確認し申請をしてください。</v>
      </c>
      <c r="C8" s="289"/>
      <c r="D8" s="289"/>
      <c r="E8" s="289"/>
      <c r="F8" s="289"/>
      <c r="G8" s="289"/>
      <c r="H8" s="289"/>
      <c r="I8" s="289"/>
      <c r="J8" s="289"/>
      <c r="K8" s="289"/>
      <c r="L8" s="223" t="s">
        <v>204</v>
      </c>
    </row>
    <row r="9" spans="2:15" ht="19.95" customHeight="1" x14ac:dyDescent="0.3">
      <c r="B9" s="289"/>
      <c r="C9" s="289"/>
      <c r="D9" s="289"/>
      <c r="E9" s="289"/>
      <c r="F9" s="289"/>
      <c r="G9" s="289"/>
      <c r="H9" s="289"/>
      <c r="I9" s="289"/>
      <c r="J9" s="289"/>
      <c r="K9" s="289"/>
      <c r="L9" s="223" t="s">
        <v>205</v>
      </c>
      <c r="M9" s="39"/>
      <c r="N9" s="39"/>
      <c r="O9" s="39"/>
    </row>
    <row r="10" spans="2:15" ht="19.95" customHeight="1" x14ac:dyDescent="0.25">
      <c r="B10" s="289"/>
      <c r="C10" s="289"/>
      <c r="D10" s="289"/>
      <c r="E10" s="289"/>
      <c r="F10" s="289"/>
      <c r="G10" s="289"/>
      <c r="H10" s="289"/>
      <c r="I10" s="289"/>
      <c r="J10" s="289"/>
      <c r="K10" s="289"/>
      <c r="L10" s="39"/>
      <c r="M10" s="39"/>
      <c r="N10" s="39"/>
      <c r="O10" s="39"/>
    </row>
    <row r="11" spans="2:15" ht="19.95" customHeight="1" x14ac:dyDescent="0.2">
      <c r="B11" s="289"/>
      <c r="C11" s="289"/>
      <c r="D11" s="289"/>
      <c r="E11" s="289"/>
      <c r="F11" s="289"/>
      <c r="G11" s="289"/>
      <c r="H11" s="289"/>
      <c r="I11" s="289"/>
      <c r="J11" s="289"/>
      <c r="K11" s="289"/>
    </row>
    <row r="12" spans="2:15" ht="19.95" customHeight="1" x14ac:dyDescent="0.35">
      <c r="L12" s="186" t="s">
        <v>186</v>
      </c>
    </row>
    <row r="13" spans="2:15" ht="19.95" customHeight="1" x14ac:dyDescent="0.2">
      <c r="L13" s="285" t="s">
        <v>209</v>
      </c>
    </row>
    <row r="14" spans="2:15" ht="19.95" customHeight="1" x14ac:dyDescent="0.25">
      <c r="B14" s="304" t="s">
        <v>107</v>
      </c>
      <c r="C14" s="304"/>
      <c r="D14" s="304"/>
      <c r="E14" s="304"/>
      <c r="F14" s="304"/>
      <c r="G14" s="304"/>
      <c r="H14" s="304"/>
      <c r="I14" s="304"/>
      <c r="J14" s="304"/>
      <c r="K14" s="304"/>
      <c r="L14" s="285"/>
      <c r="O14" s="40"/>
    </row>
    <row r="15" spans="2:15" ht="19.95" customHeight="1" x14ac:dyDescent="0.2">
      <c r="L15" s="285"/>
    </row>
    <row r="16" spans="2:15" ht="19.95" customHeight="1" x14ac:dyDescent="0.2">
      <c r="B16" s="305" t="s">
        <v>54</v>
      </c>
      <c r="C16" s="305"/>
      <c r="D16" s="305"/>
      <c r="E16" s="305"/>
      <c r="F16" s="305"/>
      <c r="G16" s="305"/>
      <c r="H16" s="305"/>
      <c r="I16" s="305"/>
      <c r="J16" s="305" t="s">
        <v>55</v>
      </c>
      <c r="K16" s="305"/>
      <c r="L16" s="285"/>
    </row>
    <row r="17" spans="2:12" ht="19.95" customHeight="1" x14ac:dyDescent="0.2">
      <c r="B17" s="294" t="s">
        <v>51</v>
      </c>
      <c r="C17" s="295"/>
      <c r="D17" s="295"/>
      <c r="E17" s="295"/>
      <c r="F17" s="295"/>
      <c r="G17" s="295"/>
      <c r="H17" s="295"/>
      <c r="I17" s="296"/>
      <c r="J17" s="300"/>
      <c r="K17" s="301"/>
    </row>
    <row r="18" spans="2:12" ht="19.95" customHeight="1" x14ac:dyDescent="0.2">
      <c r="B18" s="297"/>
      <c r="C18" s="298"/>
      <c r="D18" s="298"/>
      <c r="E18" s="298"/>
      <c r="F18" s="298"/>
      <c r="G18" s="298"/>
      <c r="H18" s="298"/>
      <c r="I18" s="299"/>
      <c r="J18" s="302"/>
      <c r="K18" s="303"/>
    </row>
    <row r="19" spans="2:12" ht="19.95" hidden="1" customHeight="1" x14ac:dyDescent="0.2">
      <c r="B19" s="307">
        <f>入力用!D15</f>
        <v>0</v>
      </c>
      <c r="C19" s="308"/>
      <c r="D19" s="308"/>
      <c r="E19" s="308"/>
      <c r="F19" s="308"/>
      <c r="G19" s="308"/>
      <c r="H19" s="308"/>
      <c r="I19" s="309"/>
      <c r="J19" s="300"/>
      <c r="K19" s="301"/>
      <c r="L19" s="184" t="s">
        <v>185</v>
      </c>
    </row>
    <row r="20" spans="2:12" ht="19.95" hidden="1" customHeight="1" x14ac:dyDescent="0.2">
      <c r="B20" s="310"/>
      <c r="C20" s="311"/>
      <c r="D20" s="311"/>
      <c r="E20" s="311"/>
      <c r="F20" s="311"/>
      <c r="G20" s="311"/>
      <c r="H20" s="311"/>
      <c r="I20" s="312"/>
      <c r="J20" s="302"/>
      <c r="K20" s="303"/>
      <c r="L20" s="185"/>
    </row>
    <row r="21" spans="2:12" ht="19.95" customHeight="1" x14ac:dyDescent="0.2">
      <c r="B21" s="294" t="s">
        <v>52</v>
      </c>
      <c r="C21" s="295"/>
      <c r="D21" s="295"/>
      <c r="E21" s="295"/>
      <c r="F21" s="295"/>
      <c r="G21" s="295"/>
      <c r="H21" s="295"/>
      <c r="I21" s="296"/>
      <c r="J21" s="292"/>
      <c r="K21" s="292"/>
    </row>
    <row r="22" spans="2:12" ht="19.95" customHeight="1" x14ac:dyDescent="0.2">
      <c r="B22" s="297"/>
      <c r="C22" s="298"/>
      <c r="D22" s="298"/>
      <c r="E22" s="298"/>
      <c r="F22" s="298"/>
      <c r="G22" s="298"/>
      <c r="H22" s="298"/>
      <c r="I22" s="299"/>
      <c r="J22" s="293"/>
      <c r="K22" s="293"/>
    </row>
    <row r="23" spans="2:12" ht="19.95" customHeight="1" x14ac:dyDescent="0.2">
      <c r="B23" s="290" t="s">
        <v>53</v>
      </c>
      <c r="C23" s="290"/>
      <c r="D23" s="290"/>
      <c r="E23" s="290"/>
      <c r="F23" s="290"/>
      <c r="G23" s="290"/>
      <c r="H23" s="290"/>
      <c r="I23" s="290"/>
      <c r="J23" s="292"/>
      <c r="K23" s="292"/>
    </row>
    <row r="24" spans="2:12" ht="19.95" customHeight="1" x14ac:dyDescent="0.2">
      <c r="B24" s="291"/>
      <c r="C24" s="291"/>
      <c r="D24" s="291"/>
      <c r="E24" s="291"/>
      <c r="F24" s="291"/>
      <c r="G24" s="291"/>
      <c r="H24" s="291"/>
      <c r="I24" s="291"/>
      <c r="J24" s="293"/>
      <c r="K24" s="293"/>
    </row>
    <row r="26" spans="2:12" ht="19.95" customHeight="1" x14ac:dyDescent="0.35">
      <c r="L26" s="186" t="s">
        <v>186</v>
      </c>
    </row>
    <row r="27" spans="2:12" ht="19.95" customHeight="1" x14ac:dyDescent="0.2">
      <c r="L27" s="285" t="s">
        <v>209</v>
      </c>
    </row>
    <row r="28" spans="2:12" ht="19.95" customHeight="1" x14ac:dyDescent="0.2">
      <c r="C28" s="314" t="s">
        <v>104</v>
      </c>
      <c r="D28" s="314"/>
      <c r="E28" s="288">
        <f>入力用!D6</f>
        <v>2024101066</v>
      </c>
      <c r="F28" s="288"/>
      <c r="G28" s="288"/>
      <c r="H28" s="288"/>
      <c r="I28" s="288"/>
      <c r="J28" s="288"/>
      <c r="L28" s="285"/>
    </row>
    <row r="29" spans="2:12" ht="19.95" customHeight="1" x14ac:dyDescent="0.2">
      <c r="C29" s="314" t="s">
        <v>105</v>
      </c>
      <c r="D29" s="314"/>
      <c r="E29" s="306" t="str">
        <f>入力用!D7</f>
        <v>公共下水道築造工事（赤松工区その３）（週休２日）</v>
      </c>
      <c r="F29" s="306"/>
      <c r="G29" s="306"/>
      <c r="H29" s="306"/>
      <c r="I29" s="306"/>
      <c r="J29" s="306"/>
      <c r="L29" s="285"/>
    </row>
    <row r="30" spans="2:12" ht="19.95" customHeight="1" x14ac:dyDescent="0.2">
      <c r="C30" s="314" t="s">
        <v>139</v>
      </c>
      <c r="D30" s="314"/>
      <c r="E30" s="287" t="s">
        <v>156</v>
      </c>
      <c r="F30" s="287"/>
      <c r="G30" s="287"/>
      <c r="H30" s="287"/>
      <c r="I30" s="287"/>
      <c r="J30" s="287"/>
      <c r="L30" s="285"/>
    </row>
    <row r="31" spans="2:12" ht="19.95" customHeight="1" x14ac:dyDescent="0.2">
      <c r="C31" s="313" t="s">
        <v>157</v>
      </c>
      <c r="D31" s="313"/>
      <c r="E31" s="287" t="s">
        <v>184</v>
      </c>
      <c r="F31" s="287"/>
      <c r="G31" s="287"/>
      <c r="H31" s="287"/>
      <c r="I31" s="287"/>
      <c r="J31" s="287"/>
    </row>
    <row r="32" spans="2:12" ht="19.95" customHeight="1" x14ac:dyDescent="0.2">
      <c r="E32" s="37" t="s">
        <v>160</v>
      </c>
    </row>
  </sheetData>
  <sheetProtection algorithmName="SHA-512" hashValue="BhWtR/8YJE2dojbyV9G4Oc8EMIRo3tUafuXLAen+bU+f+tNXziUqKnNO7yUvy5bHDFw0XhIyLea39LZugyvjrg==" saltValue="HtUhFx028dP3NAnane4jGw==" spinCount="100000" sheet="1" objects="1" scenarios="1"/>
  <mergeCells count="24">
    <mergeCell ref="E29:J29"/>
    <mergeCell ref="B19:I20"/>
    <mergeCell ref="J19:K20"/>
    <mergeCell ref="C31:D31"/>
    <mergeCell ref="E31:J31"/>
    <mergeCell ref="C30:D30"/>
    <mergeCell ref="C29:D29"/>
    <mergeCell ref="C28:D28"/>
    <mergeCell ref="L27:L30"/>
    <mergeCell ref="L13:L16"/>
    <mergeCell ref="L2:L5"/>
    <mergeCell ref="B4:K6"/>
    <mergeCell ref="E30:J30"/>
    <mergeCell ref="E28:J28"/>
    <mergeCell ref="B8:K11"/>
    <mergeCell ref="B23:I24"/>
    <mergeCell ref="J23:K24"/>
    <mergeCell ref="B17:I18"/>
    <mergeCell ref="J17:K18"/>
    <mergeCell ref="B21:I22"/>
    <mergeCell ref="J21:K22"/>
    <mergeCell ref="B14:K14"/>
    <mergeCell ref="B16:I16"/>
    <mergeCell ref="J16:K16"/>
  </mergeCells>
  <phoneticPr fontId="2"/>
  <printOptions horizontalCentered="1"/>
  <pageMargins left="0.43307086614173229" right="0.27559055118110237"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9</xdr:col>
                    <xdr:colOff>525780</xdr:colOff>
                    <xdr:row>20</xdr:row>
                    <xdr:rowOff>106680</xdr:rowOff>
                  </from>
                  <to>
                    <xdr:col>10</xdr:col>
                    <xdr:colOff>152400</xdr:colOff>
                    <xdr:row>21</xdr:row>
                    <xdr:rowOff>99060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9</xdr:col>
                    <xdr:colOff>518160</xdr:colOff>
                    <xdr:row>16</xdr:row>
                    <xdr:rowOff>137160</xdr:rowOff>
                  </from>
                  <to>
                    <xdr:col>10</xdr:col>
                    <xdr:colOff>144780</xdr:colOff>
                    <xdr:row>17</xdr:row>
                    <xdr:rowOff>121920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9</xdr:col>
                    <xdr:colOff>525780</xdr:colOff>
                    <xdr:row>22</xdr:row>
                    <xdr:rowOff>106680</xdr:rowOff>
                  </from>
                  <to>
                    <xdr:col>10</xdr:col>
                    <xdr:colOff>144780</xdr:colOff>
                    <xdr:row>23</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pageSetUpPr fitToPage="1"/>
  </sheetPr>
  <dimension ref="A1:BK64"/>
  <sheetViews>
    <sheetView view="pageBreakPreview" zoomScale="70" zoomScaleNormal="100" zoomScaleSheetLayoutView="70" workbookViewId="0">
      <selection sqref="A1:AG1"/>
    </sheetView>
  </sheetViews>
  <sheetFormatPr defaultColWidth="2.6640625" defaultRowHeight="24.9" customHeight="1" x14ac:dyDescent="0.2"/>
  <cols>
    <col min="1" max="1" width="1.33203125" style="9" customWidth="1"/>
    <col min="2" max="31" width="5" style="9" customWidth="1"/>
    <col min="32" max="32" width="5" style="164" customWidth="1"/>
    <col min="33" max="33" width="1.33203125" style="164" customWidth="1"/>
    <col min="34" max="34" width="12.33203125" style="9" hidden="1" customWidth="1"/>
    <col min="35" max="16384" width="2.6640625" style="9"/>
  </cols>
  <sheetData>
    <row r="1" spans="1:63" ht="24.9" customHeight="1" x14ac:dyDescent="0.2">
      <c r="A1" s="326" t="s">
        <v>42</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row>
    <row r="2" spans="1:63" ht="24.9" customHeight="1" x14ac:dyDescent="0.2">
      <c r="A2" s="8"/>
      <c r="B2" s="315" t="s">
        <v>59</v>
      </c>
      <c r="C2" s="315"/>
      <c r="D2" s="315"/>
      <c r="E2" s="315"/>
      <c r="F2" s="315"/>
      <c r="G2" s="315"/>
      <c r="H2" s="336" t="str">
        <f>表紙!E30</f>
        <v>○○会社△△　××営業所</v>
      </c>
      <c r="I2" s="337"/>
      <c r="J2" s="337"/>
      <c r="K2" s="337"/>
      <c r="L2" s="337"/>
      <c r="M2" s="337"/>
      <c r="N2" s="337"/>
      <c r="O2" s="337"/>
      <c r="P2" s="337"/>
      <c r="Q2" s="337"/>
      <c r="R2" s="337"/>
      <c r="S2" s="337"/>
      <c r="T2" s="337"/>
      <c r="U2" s="337"/>
      <c r="V2" s="337"/>
      <c r="W2" s="337"/>
      <c r="X2" s="337"/>
      <c r="Y2" s="337"/>
      <c r="Z2" s="337"/>
      <c r="AA2" s="337"/>
      <c r="AB2" s="337"/>
      <c r="AC2" s="337"/>
      <c r="AD2" s="337"/>
      <c r="AE2" s="337"/>
      <c r="AF2" s="337"/>
      <c r="AG2" s="161"/>
      <c r="AH2" s="222" t="s">
        <v>208</v>
      </c>
    </row>
    <row r="3" spans="1:63" ht="24.9" customHeight="1" x14ac:dyDescent="0.2">
      <c r="A3" s="8"/>
      <c r="B3" s="315" t="s">
        <v>56</v>
      </c>
      <c r="C3" s="315"/>
      <c r="D3" s="315"/>
      <c r="E3" s="315"/>
      <c r="F3" s="315"/>
      <c r="G3" s="315"/>
      <c r="H3" s="338">
        <f>入力用!D6</f>
        <v>2024101066</v>
      </c>
      <c r="I3" s="338"/>
      <c r="J3" s="338"/>
      <c r="K3" s="338"/>
      <c r="L3" s="338"/>
      <c r="M3" s="338"/>
      <c r="N3" s="338"/>
      <c r="O3" s="338"/>
      <c r="P3" s="338"/>
      <c r="Q3" s="338"/>
      <c r="R3" s="338"/>
      <c r="S3" s="338"/>
      <c r="T3" s="338"/>
      <c r="U3" s="338"/>
      <c r="V3" s="338"/>
      <c r="W3" s="338"/>
      <c r="X3" s="338"/>
      <c r="Y3" s="338"/>
      <c r="Z3" s="338"/>
      <c r="AA3" s="338"/>
      <c r="AB3" s="338"/>
      <c r="AC3" s="338"/>
      <c r="AD3" s="338"/>
      <c r="AE3" s="338"/>
      <c r="AF3" s="338"/>
      <c r="AG3" s="161"/>
    </row>
    <row r="4" spans="1:63" ht="24.9" customHeight="1" x14ac:dyDescent="0.2">
      <c r="A4" s="8"/>
      <c r="B4" s="315" t="s">
        <v>57</v>
      </c>
      <c r="C4" s="315"/>
      <c r="D4" s="315"/>
      <c r="E4" s="315"/>
      <c r="F4" s="315"/>
      <c r="G4" s="315"/>
      <c r="H4" s="338" t="str">
        <f>入力用!D7</f>
        <v>公共下水道築造工事（赤松工区その３）（週休２日）</v>
      </c>
      <c r="I4" s="338"/>
      <c r="J4" s="338"/>
      <c r="K4" s="338"/>
      <c r="L4" s="338"/>
      <c r="M4" s="338"/>
      <c r="N4" s="338"/>
      <c r="O4" s="338"/>
      <c r="P4" s="338"/>
      <c r="Q4" s="338"/>
      <c r="R4" s="338"/>
      <c r="S4" s="338"/>
      <c r="T4" s="338"/>
      <c r="U4" s="338"/>
      <c r="V4" s="338"/>
      <c r="W4" s="338"/>
      <c r="X4" s="338"/>
      <c r="Y4" s="338"/>
      <c r="Z4" s="338"/>
      <c r="AA4" s="338"/>
      <c r="AB4" s="338"/>
      <c r="AC4" s="338"/>
      <c r="AD4" s="338"/>
      <c r="AE4" s="338"/>
      <c r="AF4" s="338"/>
      <c r="AG4" s="161"/>
    </row>
    <row r="5" spans="1:63" s="164" customFormat="1" ht="5.25" customHeight="1" x14ac:dyDescent="0.2">
      <c r="A5" s="161"/>
      <c r="B5" s="165"/>
      <c r="C5" s="165"/>
      <c r="D5" s="165"/>
      <c r="E5" s="165"/>
      <c r="F5" s="165"/>
      <c r="G5" s="165"/>
      <c r="H5" s="14"/>
      <c r="I5" s="14"/>
      <c r="J5" s="14"/>
      <c r="K5" s="14"/>
      <c r="L5" s="14"/>
      <c r="M5" s="14"/>
      <c r="N5" s="14"/>
      <c r="O5" s="14"/>
      <c r="P5" s="14"/>
      <c r="Q5" s="14"/>
      <c r="R5" s="14"/>
      <c r="S5" s="14"/>
      <c r="T5" s="14"/>
      <c r="U5" s="14"/>
      <c r="V5" s="14"/>
      <c r="W5" s="14"/>
      <c r="X5" s="14"/>
      <c r="Y5" s="14"/>
      <c r="Z5" s="14"/>
      <c r="AA5" s="14"/>
      <c r="AB5" s="14"/>
      <c r="AC5" s="14"/>
      <c r="AD5" s="14"/>
      <c r="AE5" s="14"/>
      <c r="AF5" s="14"/>
      <c r="AG5" s="161"/>
    </row>
    <row r="6" spans="1:63" ht="24.9" hidden="1" customHeight="1" x14ac:dyDescent="0.2">
      <c r="A6" s="8"/>
      <c r="B6" s="339" t="str">
        <f>"営業所の専任技術者氏名　（業種："&amp;入力用!D9&amp;"）"</f>
        <v>営業所の専任技術者氏名　（業種：土木一式）</v>
      </c>
      <c r="C6" s="340"/>
      <c r="D6" s="340"/>
      <c r="E6" s="340"/>
      <c r="F6" s="340"/>
      <c r="G6" s="340"/>
      <c r="H6" s="340"/>
      <c r="I6" s="340"/>
      <c r="J6" s="340"/>
      <c r="K6" s="340"/>
      <c r="L6" s="340"/>
      <c r="M6" s="340"/>
      <c r="N6" s="340"/>
      <c r="O6" s="340"/>
      <c r="P6" s="340"/>
      <c r="Q6" s="341"/>
      <c r="R6" s="16"/>
      <c r="S6" s="342"/>
      <c r="T6" s="342"/>
      <c r="U6" s="342"/>
      <c r="V6" s="342"/>
      <c r="W6" s="342"/>
      <c r="X6" s="342"/>
      <c r="Y6" s="342"/>
      <c r="Z6" s="342"/>
      <c r="AA6" s="342"/>
      <c r="AB6" s="342"/>
      <c r="AC6" s="342"/>
      <c r="AD6" s="342"/>
      <c r="AE6" s="342"/>
      <c r="AF6" s="177"/>
      <c r="AG6" s="161"/>
      <c r="AH6" s="211" t="s">
        <v>183</v>
      </c>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row>
    <row r="7" spans="1:63" s="33" customFormat="1" ht="5.25" customHeight="1" x14ac:dyDescent="0.2">
      <c r="A7" s="32"/>
      <c r="B7" s="156"/>
      <c r="C7" s="156"/>
      <c r="D7" s="156"/>
      <c r="E7" s="156"/>
      <c r="F7" s="156"/>
      <c r="G7" s="156"/>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8"/>
    </row>
    <row r="8" spans="1:63" s="33" customFormat="1" ht="24.9" customHeight="1" x14ac:dyDescent="0.2">
      <c r="A8" s="31"/>
      <c r="B8" s="159" t="s">
        <v>43</v>
      </c>
      <c r="C8" s="156"/>
      <c r="D8" s="156"/>
      <c r="E8" s="156"/>
      <c r="F8" s="156"/>
      <c r="G8" s="156"/>
      <c r="H8" s="156"/>
      <c r="I8" s="156" t="s">
        <v>41</v>
      </c>
      <c r="J8" s="156"/>
      <c r="K8" s="156"/>
      <c r="L8" s="156"/>
      <c r="M8" s="156"/>
      <c r="N8" s="156"/>
      <c r="O8" s="156"/>
      <c r="P8" s="156"/>
      <c r="Q8" s="160"/>
      <c r="R8" s="160"/>
      <c r="S8" s="160"/>
      <c r="T8" s="160"/>
      <c r="U8" s="160"/>
      <c r="V8" s="160"/>
      <c r="W8" s="160"/>
      <c r="X8" s="160"/>
      <c r="Y8" s="160"/>
      <c r="Z8" s="160"/>
      <c r="AA8" s="160"/>
      <c r="AB8" s="160"/>
      <c r="AC8" s="160"/>
      <c r="AD8" s="160"/>
      <c r="AE8" s="160"/>
      <c r="AF8" s="160"/>
      <c r="AG8" s="160"/>
    </row>
    <row r="9" spans="1:63" ht="24.9" customHeight="1" x14ac:dyDescent="0.45">
      <c r="A9" s="162"/>
      <c r="B9" s="175"/>
      <c r="C9" s="318" t="s">
        <v>44</v>
      </c>
      <c r="D9" s="318"/>
      <c r="E9" s="318"/>
      <c r="F9" s="318"/>
      <c r="G9" s="318"/>
      <c r="H9" s="318"/>
      <c r="I9" s="318"/>
      <c r="J9" s="318"/>
      <c r="K9" s="318"/>
      <c r="L9" s="318"/>
      <c r="M9" s="318"/>
      <c r="N9" s="318"/>
      <c r="O9" s="318"/>
      <c r="P9" s="318"/>
      <c r="Q9" s="176"/>
      <c r="R9" s="175"/>
      <c r="S9" s="325"/>
      <c r="T9" s="325"/>
      <c r="U9" s="325"/>
      <c r="V9" s="325"/>
      <c r="W9" s="325"/>
      <c r="X9" s="325"/>
      <c r="Y9" s="325"/>
      <c r="Z9" s="325"/>
      <c r="AA9" s="325"/>
      <c r="AB9" s="325"/>
      <c r="AC9" s="325"/>
      <c r="AD9" s="325"/>
      <c r="AE9" s="325"/>
      <c r="AF9" s="177"/>
      <c r="AG9" s="162"/>
      <c r="AH9" s="224" t="s">
        <v>213</v>
      </c>
    </row>
    <row r="10" spans="1:63" ht="24.9" customHeight="1" x14ac:dyDescent="0.45">
      <c r="A10" s="162"/>
      <c r="B10" s="175"/>
      <c r="C10" s="318" t="s">
        <v>45</v>
      </c>
      <c r="D10" s="318"/>
      <c r="E10" s="318"/>
      <c r="F10" s="318"/>
      <c r="G10" s="318"/>
      <c r="H10" s="318"/>
      <c r="I10" s="318"/>
      <c r="J10" s="318"/>
      <c r="K10" s="318"/>
      <c r="L10" s="318"/>
      <c r="M10" s="318"/>
      <c r="N10" s="318"/>
      <c r="O10" s="318"/>
      <c r="P10" s="318"/>
      <c r="Q10" s="177"/>
      <c r="R10" s="176"/>
      <c r="S10" s="317" t="s">
        <v>159</v>
      </c>
      <c r="T10" s="317"/>
      <c r="U10" s="317"/>
      <c r="V10" s="317"/>
      <c r="W10" s="317"/>
      <c r="X10" s="317"/>
      <c r="Y10" s="317"/>
      <c r="Z10" s="317"/>
      <c r="AA10" s="317"/>
      <c r="AB10" s="317"/>
      <c r="AC10" s="317"/>
      <c r="AD10" s="317"/>
      <c r="AE10" s="317"/>
      <c r="AF10" s="177"/>
      <c r="AG10" s="162"/>
      <c r="AH10" s="224" t="s">
        <v>203</v>
      </c>
    </row>
    <row r="11" spans="1:63" ht="24.9" customHeight="1" x14ac:dyDescent="0.45">
      <c r="A11" s="162"/>
      <c r="B11" s="327" t="s">
        <v>34</v>
      </c>
      <c r="C11" s="328"/>
      <c r="D11" s="328"/>
      <c r="E11" s="328"/>
      <c r="F11" s="328"/>
      <c r="G11" s="328"/>
      <c r="H11" s="328"/>
      <c r="I11" s="328"/>
      <c r="J11" s="329"/>
      <c r="K11" s="175"/>
      <c r="L11" s="318" t="s">
        <v>35</v>
      </c>
      <c r="M11" s="318"/>
      <c r="N11" s="318"/>
      <c r="O11" s="318"/>
      <c r="P11" s="318"/>
      <c r="Q11" s="177"/>
      <c r="R11" s="176"/>
      <c r="S11" s="316"/>
      <c r="T11" s="316"/>
      <c r="U11" s="316"/>
      <c r="V11" s="316"/>
      <c r="W11" s="316"/>
      <c r="X11" s="316"/>
      <c r="Y11" s="316"/>
      <c r="Z11" s="316"/>
      <c r="AA11" s="316"/>
      <c r="AB11" s="316"/>
      <c r="AC11" s="316"/>
      <c r="AD11" s="316"/>
      <c r="AE11" s="316"/>
      <c r="AF11" s="177"/>
      <c r="AG11" s="162"/>
      <c r="AH11" s="224" t="s">
        <v>204</v>
      </c>
    </row>
    <row r="12" spans="1:63" ht="24.9" customHeight="1" x14ac:dyDescent="0.45">
      <c r="A12" s="162"/>
      <c r="B12" s="330"/>
      <c r="C12" s="331"/>
      <c r="D12" s="331"/>
      <c r="E12" s="331"/>
      <c r="F12" s="331"/>
      <c r="G12" s="331"/>
      <c r="H12" s="331"/>
      <c r="I12" s="331"/>
      <c r="J12" s="332"/>
      <c r="K12" s="175"/>
      <c r="L12" s="318" t="s">
        <v>36</v>
      </c>
      <c r="M12" s="318"/>
      <c r="N12" s="318"/>
      <c r="O12" s="318"/>
      <c r="P12" s="318"/>
      <c r="Q12" s="177"/>
      <c r="R12" s="176"/>
      <c r="S12" s="316"/>
      <c r="T12" s="316"/>
      <c r="U12" s="316"/>
      <c r="V12" s="316"/>
      <c r="W12" s="316"/>
      <c r="X12" s="316"/>
      <c r="Y12" s="316"/>
      <c r="Z12" s="316"/>
      <c r="AA12" s="316"/>
      <c r="AB12" s="316"/>
      <c r="AC12" s="316"/>
      <c r="AD12" s="316"/>
      <c r="AE12" s="316"/>
      <c r="AF12" s="177"/>
      <c r="AG12" s="162"/>
      <c r="AH12" s="224" t="s">
        <v>205</v>
      </c>
    </row>
    <row r="13" spans="1:63" ht="24.9" customHeight="1" x14ac:dyDescent="0.2">
      <c r="A13" s="162"/>
      <c r="B13" s="327" t="s">
        <v>37</v>
      </c>
      <c r="C13" s="328"/>
      <c r="D13" s="328"/>
      <c r="E13" s="328"/>
      <c r="F13" s="328"/>
      <c r="G13" s="328"/>
      <c r="H13" s="328"/>
      <c r="I13" s="328"/>
      <c r="J13" s="329"/>
      <c r="K13" s="175"/>
      <c r="L13" s="318" t="s">
        <v>38</v>
      </c>
      <c r="M13" s="318"/>
      <c r="N13" s="318"/>
      <c r="O13" s="318"/>
      <c r="P13" s="318"/>
      <c r="Q13" s="177"/>
      <c r="R13" s="176"/>
      <c r="S13" s="317" t="s">
        <v>159</v>
      </c>
      <c r="T13" s="317"/>
      <c r="U13" s="317"/>
      <c r="V13" s="317"/>
      <c r="W13" s="317"/>
      <c r="X13" s="317"/>
      <c r="Y13" s="317"/>
      <c r="Z13" s="317"/>
      <c r="AA13" s="317"/>
      <c r="AB13" s="317"/>
      <c r="AC13" s="317"/>
      <c r="AD13" s="317"/>
      <c r="AE13" s="317"/>
      <c r="AF13" s="177"/>
      <c r="AG13" s="162"/>
    </row>
    <row r="14" spans="1:63" ht="24.9" customHeight="1" x14ac:dyDescent="0.2">
      <c r="A14" s="162"/>
      <c r="B14" s="330"/>
      <c r="C14" s="331"/>
      <c r="D14" s="331"/>
      <c r="E14" s="331"/>
      <c r="F14" s="331"/>
      <c r="G14" s="331"/>
      <c r="H14" s="331"/>
      <c r="I14" s="331"/>
      <c r="J14" s="332"/>
      <c r="K14" s="175"/>
      <c r="L14" s="318" t="s">
        <v>39</v>
      </c>
      <c r="M14" s="318"/>
      <c r="N14" s="318"/>
      <c r="O14" s="318"/>
      <c r="P14" s="318"/>
      <c r="Q14" s="177"/>
      <c r="R14" s="176"/>
      <c r="S14" s="316"/>
      <c r="T14" s="316"/>
      <c r="U14" s="316"/>
      <c r="V14" s="316"/>
      <c r="W14" s="316"/>
      <c r="X14" s="316"/>
      <c r="Y14" s="316"/>
      <c r="Z14" s="316"/>
      <c r="AA14" s="316"/>
      <c r="AB14" s="316"/>
      <c r="AC14" s="316"/>
      <c r="AD14" s="316"/>
      <c r="AE14" s="316"/>
      <c r="AF14" s="177"/>
      <c r="AG14" s="162"/>
    </row>
    <row r="15" spans="1:63" ht="24.9" customHeight="1" x14ac:dyDescent="0.2">
      <c r="A15" s="162"/>
      <c r="B15" s="327" t="s">
        <v>60</v>
      </c>
      <c r="C15" s="328"/>
      <c r="D15" s="328"/>
      <c r="E15" s="328"/>
      <c r="F15" s="328"/>
      <c r="G15" s="328"/>
      <c r="H15" s="328"/>
      <c r="I15" s="328"/>
      <c r="J15" s="329"/>
      <c r="K15" s="175"/>
      <c r="L15" s="318" t="s">
        <v>61</v>
      </c>
      <c r="M15" s="318"/>
      <c r="N15" s="318"/>
      <c r="O15" s="318"/>
      <c r="P15" s="318"/>
      <c r="Q15" s="177"/>
      <c r="R15" s="176"/>
      <c r="S15" s="317" t="s">
        <v>158</v>
      </c>
      <c r="T15" s="317"/>
      <c r="U15" s="317"/>
      <c r="V15" s="317"/>
      <c r="W15" s="317"/>
      <c r="X15" s="317"/>
      <c r="Y15" s="317"/>
      <c r="Z15" s="317"/>
      <c r="AA15" s="317"/>
      <c r="AB15" s="317"/>
      <c r="AC15" s="317"/>
      <c r="AD15" s="317"/>
      <c r="AE15" s="317"/>
      <c r="AF15" s="177"/>
      <c r="AG15" s="162"/>
    </row>
    <row r="16" spans="1:63" ht="24.9" customHeight="1" x14ac:dyDescent="0.2">
      <c r="A16" s="162"/>
      <c r="B16" s="330"/>
      <c r="C16" s="331"/>
      <c r="D16" s="331"/>
      <c r="E16" s="331"/>
      <c r="F16" s="331"/>
      <c r="G16" s="331"/>
      <c r="H16" s="331"/>
      <c r="I16" s="331"/>
      <c r="J16" s="332"/>
      <c r="K16" s="175"/>
      <c r="L16" s="318" t="s">
        <v>39</v>
      </c>
      <c r="M16" s="318"/>
      <c r="N16" s="318"/>
      <c r="O16" s="318"/>
      <c r="P16" s="318"/>
      <c r="Q16" s="177"/>
      <c r="R16" s="176"/>
      <c r="S16" s="316"/>
      <c r="T16" s="316"/>
      <c r="U16" s="316"/>
      <c r="V16" s="316"/>
      <c r="W16" s="316"/>
      <c r="X16" s="316"/>
      <c r="Y16" s="316"/>
      <c r="Z16" s="316"/>
      <c r="AA16" s="316"/>
      <c r="AB16" s="316"/>
      <c r="AC16" s="316"/>
      <c r="AD16" s="316"/>
      <c r="AE16" s="316"/>
      <c r="AF16" s="177"/>
      <c r="AG16" s="162"/>
    </row>
    <row r="17" spans="1:33" ht="24.9" customHeight="1" x14ac:dyDescent="0.2">
      <c r="A17" s="162"/>
      <c r="B17" s="175"/>
      <c r="C17" s="318" t="s">
        <v>40</v>
      </c>
      <c r="D17" s="318"/>
      <c r="E17" s="318"/>
      <c r="F17" s="318"/>
      <c r="G17" s="318"/>
      <c r="H17" s="318"/>
      <c r="I17" s="318"/>
      <c r="J17" s="318"/>
      <c r="K17" s="318"/>
      <c r="L17" s="318"/>
      <c r="M17" s="318"/>
      <c r="N17" s="318"/>
      <c r="O17" s="318"/>
      <c r="P17" s="318"/>
      <c r="Q17" s="177"/>
      <c r="R17" s="176"/>
      <c r="S17" s="316"/>
      <c r="T17" s="316"/>
      <c r="U17" s="316"/>
      <c r="V17" s="316"/>
      <c r="W17" s="316"/>
      <c r="X17" s="316"/>
      <c r="Y17" s="316"/>
      <c r="Z17" s="316"/>
      <c r="AA17" s="316"/>
      <c r="AB17" s="316"/>
      <c r="AC17" s="316"/>
      <c r="AD17" s="316"/>
      <c r="AE17" s="316"/>
      <c r="AF17" s="177"/>
      <c r="AG17" s="162"/>
    </row>
    <row r="18" spans="1:33" ht="24.9" customHeight="1" x14ac:dyDescent="0.2">
      <c r="A18" s="162"/>
      <c r="B18" s="166"/>
      <c r="C18" s="333" t="str">
        <f>"国、地方公共団体又は特殊法人等の発注工事における過去１０年間（"&amp;入力用!D18&amp;"）の同規模工事の主任（監理）技術者としての施工実績"</f>
        <v>国、地方公共団体又は特殊法人等の発注工事における過去１０年間（平成26年度から令和5年度まで）の同規模工事の主任（監理）技術者としての施工実績</v>
      </c>
      <c r="D18" s="333"/>
      <c r="E18" s="333"/>
      <c r="F18" s="333"/>
      <c r="G18" s="333"/>
      <c r="H18" s="333"/>
      <c r="I18" s="333"/>
      <c r="J18" s="333"/>
      <c r="K18" s="333"/>
      <c r="L18" s="333"/>
      <c r="M18" s="333"/>
      <c r="N18" s="333"/>
      <c r="O18" s="333"/>
      <c r="P18" s="333"/>
      <c r="Q18" s="167"/>
      <c r="R18" s="319" t="s">
        <v>18</v>
      </c>
      <c r="S18" s="320"/>
      <c r="T18" s="320"/>
      <c r="U18" s="320"/>
      <c r="V18" s="321"/>
      <c r="W18" s="321"/>
      <c r="X18" s="321"/>
      <c r="Y18" s="321"/>
      <c r="Z18" s="321"/>
      <c r="AA18" s="321"/>
      <c r="AB18" s="321"/>
      <c r="AC18" s="321"/>
      <c r="AD18" s="321"/>
      <c r="AE18" s="321"/>
      <c r="AF18" s="167"/>
      <c r="AG18" s="162"/>
    </row>
    <row r="19" spans="1:33" ht="24.9" customHeight="1" x14ac:dyDescent="0.2">
      <c r="A19" s="162"/>
      <c r="B19" s="168"/>
      <c r="C19" s="334"/>
      <c r="D19" s="334"/>
      <c r="E19" s="334"/>
      <c r="F19" s="334"/>
      <c r="G19" s="334"/>
      <c r="H19" s="334"/>
      <c r="I19" s="334"/>
      <c r="J19" s="334"/>
      <c r="K19" s="334"/>
      <c r="L19" s="334"/>
      <c r="M19" s="334"/>
      <c r="N19" s="334"/>
      <c r="O19" s="334"/>
      <c r="P19" s="334"/>
      <c r="Q19" s="169"/>
      <c r="R19" s="322" t="s">
        <v>92</v>
      </c>
      <c r="S19" s="323"/>
      <c r="T19" s="323"/>
      <c r="U19" s="323"/>
      <c r="V19" s="324"/>
      <c r="W19" s="324"/>
      <c r="X19" s="324"/>
      <c r="Y19" s="324"/>
      <c r="Z19" s="324"/>
      <c r="AA19" s="324"/>
      <c r="AB19" s="324"/>
      <c r="AC19" s="324"/>
      <c r="AD19" s="324"/>
      <c r="AE19" s="324"/>
      <c r="AF19" s="171"/>
      <c r="AG19" s="162"/>
    </row>
    <row r="20" spans="1:33" ht="24.9" customHeight="1" x14ac:dyDescent="0.2">
      <c r="A20" s="162"/>
      <c r="B20" s="168"/>
      <c r="C20" s="334"/>
      <c r="D20" s="334"/>
      <c r="E20" s="334"/>
      <c r="F20" s="334"/>
      <c r="G20" s="334"/>
      <c r="H20" s="334"/>
      <c r="I20" s="334"/>
      <c r="J20" s="334"/>
      <c r="K20" s="334"/>
      <c r="L20" s="334"/>
      <c r="M20" s="334"/>
      <c r="N20" s="334"/>
      <c r="O20" s="334"/>
      <c r="P20" s="334"/>
      <c r="Q20" s="169"/>
      <c r="R20" s="319" t="s">
        <v>18</v>
      </c>
      <c r="S20" s="320"/>
      <c r="T20" s="320"/>
      <c r="U20" s="320"/>
      <c r="V20" s="321"/>
      <c r="W20" s="321"/>
      <c r="X20" s="321"/>
      <c r="Y20" s="321"/>
      <c r="Z20" s="321"/>
      <c r="AA20" s="321"/>
      <c r="AB20" s="321"/>
      <c r="AC20" s="321"/>
      <c r="AD20" s="321"/>
      <c r="AE20" s="321"/>
      <c r="AF20" s="167"/>
      <c r="AG20" s="162"/>
    </row>
    <row r="21" spans="1:33" ht="24.9" customHeight="1" x14ac:dyDescent="0.2">
      <c r="A21" s="162"/>
      <c r="B21" s="168"/>
      <c r="C21" s="334"/>
      <c r="D21" s="334"/>
      <c r="E21" s="334"/>
      <c r="F21" s="334"/>
      <c r="G21" s="334"/>
      <c r="H21" s="334"/>
      <c r="I21" s="334"/>
      <c r="J21" s="334"/>
      <c r="K21" s="334"/>
      <c r="L21" s="334"/>
      <c r="M21" s="334"/>
      <c r="N21" s="334"/>
      <c r="O21" s="334"/>
      <c r="P21" s="334"/>
      <c r="Q21" s="169"/>
      <c r="R21" s="322" t="s">
        <v>92</v>
      </c>
      <c r="S21" s="323"/>
      <c r="T21" s="323"/>
      <c r="U21" s="323"/>
      <c r="V21" s="324"/>
      <c r="W21" s="324"/>
      <c r="X21" s="324"/>
      <c r="Y21" s="324"/>
      <c r="Z21" s="324"/>
      <c r="AA21" s="324"/>
      <c r="AB21" s="324"/>
      <c r="AC21" s="324"/>
      <c r="AD21" s="324"/>
      <c r="AE21" s="324"/>
      <c r="AF21" s="171"/>
      <c r="AG21" s="162"/>
    </row>
    <row r="22" spans="1:33" ht="24.9" customHeight="1" x14ac:dyDescent="0.2">
      <c r="A22" s="162"/>
      <c r="B22" s="168"/>
      <c r="C22" s="334"/>
      <c r="D22" s="334"/>
      <c r="E22" s="334"/>
      <c r="F22" s="334"/>
      <c r="G22" s="334"/>
      <c r="H22" s="334"/>
      <c r="I22" s="334"/>
      <c r="J22" s="334"/>
      <c r="K22" s="334"/>
      <c r="L22" s="334"/>
      <c r="M22" s="334"/>
      <c r="N22" s="334"/>
      <c r="O22" s="334"/>
      <c r="P22" s="334"/>
      <c r="Q22" s="169"/>
      <c r="R22" s="319" t="s">
        <v>18</v>
      </c>
      <c r="S22" s="320"/>
      <c r="T22" s="320"/>
      <c r="U22" s="320"/>
      <c r="V22" s="321"/>
      <c r="W22" s="321"/>
      <c r="X22" s="321"/>
      <c r="Y22" s="321"/>
      <c r="Z22" s="321"/>
      <c r="AA22" s="321"/>
      <c r="AB22" s="321"/>
      <c r="AC22" s="321"/>
      <c r="AD22" s="321"/>
      <c r="AE22" s="321"/>
      <c r="AF22" s="167"/>
      <c r="AG22" s="162"/>
    </row>
    <row r="23" spans="1:33" ht="24.9" customHeight="1" x14ac:dyDescent="0.2">
      <c r="A23" s="162"/>
      <c r="B23" s="170"/>
      <c r="C23" s="335"/>
      <c r="D23" s="335"/>
      <c r="E23" s="335"/>
      <c r="F23" s="335"/>
      <c r="G23" s="335"/>
      <c r="H23" s="335"/>
      <c r="I23" s="335"/>
      <c r="J23" s="335"/>
      <c r="K23" s="335"/>
      <c r="L23" s="335"/>
      <c r="M23" s="335"/>
      <c r="N23" s="335"/>
      <c r="O23" s="335"/>
      <c r="P23" s="335"/>
      <c r="Q23" s="171"/>
      <c r="R23" s="322" t="s">
        <v>92</v>
      </c>
      <c r="S23" s="323"/>
      <c r="T23" s="323"/>
      <c r="U23" s="323"/>
      <c r="V23" s="324"/>
      <c r="W23" s="324"/>
      <c r="X23" s="324"/>
      <c r="Y23" s="324"/>
      <c r="Z23" s="324"/>
      <c r="AA23" s="324"/>
      <c r="AB23" s="324"/>
      <c r="AC23" s="324"/>
      <c r="AD23" s="324"/>
      <c r="AE23" s="324"/>
      <c r="AF23" s="171"/>
      <c r="AG23" s="162"/>
    </row>
    <row r="24" spans="1:33" ht="24.9" customHeight="1" x14ac:dyDescent="0.2">
      <c r="A24" s="162"/>
      <c r="B24" s="174" t="s">
        <v>46</v>
      </c>
      <c r="C24" s="165"/>
      <c r="D24" s="165"/>
      <c r="E24" s="165"/>
      <c r="F24" s="165"/>
      <c r="G24" s="165"/>
      <c r="H24" s="165"/>
      <c r="I24" s="165"/>
      <c r="J24" s="165"/>
      <c r="K24" s="165"/>
      <c r="L24" s="165"/>
      <c r="M24" s="165"/>
      <c r="N24" s="165"/>
      <c r="O24" s="165"/>
      <c r="P24" s="165"/>
      <c r="Q24" s="162"/>
      <c r="R24" s="162"/>
      <c r="S24" s="162"/>
      <c r="T24" s="162"/>
      <c r="U24" s="162"/>
      <c r="V24" s="162"/>
      <c r="W24" s="162"/>
      <c r="X24" s="162"/>
      <c r="Y24" s="162"/>
      <c r="Z24" s="162"/>
      <c r="AA24" s="162"/>
      <c r="AB24" s="162"/>
      <c r="AC24" s="162"/>
      <c r="AD24" s="162"/>
      <c r="AE24" s="162"/>
      <c r="AF24" s="162"/>
      <c r="AG24" s="162"/>
    </row>
    <row r="25" spans="1:33" ht="24.9" customHeight="1" x14ac:dyDescent="0.2">
      <c r="A25" s="162"/>
      <c r="B25" s="175"/>
      <c r="C25" s="318" t="s">
        <v>44</v>
      </c>
      <c r="D25" s="318"/>
      <c r="E25" s="318"/>
      <c r="F25" s="318"/>
      <c r="G25" s="318"/>
      <c r="H25" s="318"/>
      <c r="I25" s="318"/>
      <c r="J25" s="318"/>
      <c r="K25" s="318"/>
      <c r="L25" s="318"/>
      <c r="M25" s="318"/>
      <c r="N25" s="318"/>
      <c r="O25" s="318"/>
      <c r="P25" s="318"/>
      <c r="Q25" s="176"/>
      <c r="R25" s="175"/>
      <c r="S25" s="325"/>
      <c r="T25" s="325"/>
      <c r="U25" s="325"/>
      <c r="V25" s="325"/>
      <c r="W25" s="325"/>
      <c r="X25" s="325"/>
      <c r="Y25" s="325"/>
      <c r="Z25" s="325"/>
      <c r="AA25" s="325"/>
      <c r="AB25" s="325"/>
      <c r="AC25" s="325"/>
      <c r="AD25" s="325"/>
      <c r="AE25" s="325"/>
      <c r="AF25" s="177"/>
      <c r="AG25" s="162"/>
    </row>
    <row r="26" spans="1:33" ht="24.9" customHeight="1" x14ac:dyDescent="0.2">
      <c r="A26" s="162"/>
      <c r="B26" s="175"/>
      <c r="C26" s="318" t="s">
        <v>45</v>
      </c>
      <c r="D26" s="318"/>
      <c r="E26" s="318"/>
      <c r="F26" s="318"/>
      <c r="G26" s="318"/>
      <c r="H26" s="318"/>
      <c r="I26" s="318"/>
      <c r="J26" s="318"/>
      <c r="K26" s="318"/>
      <c r="L26" s="318"/>
      <c r="M26" s="318"/>
      <c r="N26" s="318"/>
      <c r="O26" s="318"/>
      <c r="P26" s="318"/>
      <c r="Q26" s="177"/>
      <c r="R26" s="176"/>
      <c r="S26" s="317" t="s">
        <v>159</v>
      </c>
      <c r="T26" s="317"/>
      <c r="U26" s="317"/>
      <c r="V26" s="317"/>
      <c r="W26" s="317"/>
      <c r="X26" s="317"/>
      <c r="Y26" s="317"/>
      <c r="Z26" s="317"/>
      <c r="AA26" s="317"/>
      <c r="AB26" s="317"/>
      <c r="AC26" s="317"/>
      <c r="AD26" s="317"/>
      <c r="AE26" s="317"/>
      <c r="AF26" s="177"/>
      <c r="AG26" s="162"/>
    </row>
    <row r="27" spans="1:33" ht="24.9" customHeight="1" x14ac:dyDescent="0.2">
      <c r="A27" s="162"/>
      <c r="B27" s="327" t="s">
        <v>34</v>
      </c>
      <c r="C27" s="328"/>
      <c r="D27" s="328"/>
      <c r="E27" s="328"/>
      <c r="F27" s="328"/>
      <c r="G27" s="328"/>
      <c r="H27" s="328"/>
      <c r="I27" s="328"/>
      <c r="J27" s="329"/>
      <c r="K27" s="175"/>
      <c r="L27" s="318" t="s">
        <v>35</v>
      </c>
      <c r="M27" s="318"/>
      <c r="N27" s="318"/>
      <c r="O27" s="318"/>
      <c r="P27" s="318"/>
      <c r="Q27" s="177"/>
      <c r="R27" s="176"/>
      <c r="S27" s="316"/>
      <c r="T27" s="316"/>
      <c r="U27" s="316"/>
      <c r="V27" s="316"/>
      <c r="W27" s="316"/>
      <c r="X27" s="316"/>
      <c r="Y27" s="316"/>
      <c r="Z27" s="316"/>
      <c r="AA27" s="316"/>
      <c r="AB27" s="316"/>
      <c r="AC27" s="316"/>
      <c r="AD27" s="316"/>
      <c r="AE27" s="316"/>
      <c r="AF27" s="177"/>
      <c r="AG27" s="162"/>
    </row>
    <row r="28" spans="1:33" ht="24.9" customHeight="1" x14ac:dyDescent="0.2">
      <c r="A28" s="162"/>
      <c r="B28" s="330"/>
      <c r="C28" s="331"/>
      <c r="D28" s="331"/>
      <c r="E28" s="331"/>
      <c r="F28" s="331"/>
      <c r="G28" s="331"/>
      <c r="H28" s="331"/>
      <c r="I28" s="331"/>
      <c r="J28" s="332"/>
      <c r="K28" s="175"/>
      <c r="L28" s="318" t="s">
        <v>36</v>
      </c>
      <c r="M28" s="318"/>
      <c r="N28" s="318"/>
      <c r="O28" s="318"/>
      <c r="P28" s="318"/>
      <c r="Q28" s="177"/>
      <c r="R28" s="176"/>
      <c r="S28" s="316"/>
      <c r="T28" s="316"/>
      <c r="U28" s="316"/>
      <c r="V28" s="316"/>
      <c r="W28" s="316"/>
      <c r="X28" s="316"/>
      <c r="Y28" s="316"/>
      <c r="Z28" s="316"/>
      <c r="AA28" s="316"/>
      <c r="AB28" s="316"/>
      <c r="AC28" s="316"/>
      <c r="AD28" s="316"/>
      <c r="AE28" s="316"/>
      <c r="AF28" s="177"/>
      <c r="AG28" s="162"/>
    </row>
    <row r="29" spans="1:33" ht="24.9" customHeight="1" x14ac:dyDescent="0.2">
      <c r="A29" s="162"/>
      <c r="B29" s="327" t="s">
        <v>37</v>
      </c>
      <c r="C29" s="328"/>
      <c r="D29" s="328"/>
      <c r="E29" s="328"/>
      <c r="F29" s="328"/>
      <c r="G29" s="328"/>
      <c r="H29" s="328"/>
      <c r="I29" s="328"/>
      <c r="J29" s="329"/>
      <c r="K29" s="175"/>
      <c r="L29" s="318" t="s">
        <v>38</v>
      </c>
      <c r="M29" s="318"/>
      <c r="N29" s="318"/>
      <c r="O29" s="318"/>
      <c r="P29" s="318"/>
      <c r="Q29" s="177"/>
      <c r="R29" s="176"/>
      <c r="S29" s="317" t="s">
        <v>159</v>
      </c>
      <c r="T29" s="317"/>
      <c r="U29" s="317"/>
      <c r="V29" s="317"/>
      <c r="W29" s="317"/>
      <c r="X29" s="317"/>
      <c r="Y29" s="317"/>
      <c r="Z29" s="317"/>
      <c r="AA29" s="317"/>
      <c r="AB29" s="317"/>
      <c r="AC29" s="317"/>
      <c r="AD29" s="317"/>
      <c r="AE29" s="317"/>
      <c r="AF29" s="177"/>
      <c r="AG29" s="162"/>
    </row>
    <row r="30" spans="1:33" ht="24.9" customHeight="1" x14ac:dyDescent="0.2">
      <c r="A30" s="162"/>
      <c r="B30" s="330"/>
      <c r="C30" s="331"/>
      <c r="D30" s="331"/>
      <c r="E30" s="331"/>
      <c r="F30" s="331"/>
      <c r="G30" s="331"/>
      <c r="H30" s="331"/>
      <c r="I30" s="331"/>
      <c r="J30" s="332"/>
      <c r="K30" s="175"/>
      <c r="L30" s="318" t="s">
        <v>39</v>
      </c>
      <c r="M30" s="318"/>
      <c r="N30" s="318"/>
      <c r="O30" s="318"/>
      <c r="P30" s="318"/>
      <c r="Q30" s="177"/>
      <c r="R30" s="176"/>
      <c r="S30" s="316"/>
      <c r="T30" s="316"/>
      <c r="U30" s="316"/>
      <c r="V30" s="316"/>
      <c r="W30" s="316"/>
      <c r="X30" s="316"/>
      <c r="Y30" s="316"/>
      <c r="Z30" s="316"/>
      <c r="AA30" s="316"/>
      <c r="AB30" s="316"/>
      <c r="AC30" s="316"/>
      <c r="AD30" s="316"/>
      <c r="AE30" s="316"/>
      <c r="AF30" s="177"/>
      <c r="AG30" s="162"/>
    </row>
    <row r="31" spans="1:33" ht="24.9" customHeight="1" x14ac:dyDescent="0.2">
      <c r="A31" s="162"/>
      <c r="B31" s="327" t="s">
        <v>60</v>
      </c>
      <c r="C31" s="328"/>
      <c r="D31" s="328"/>
      <c r="E31" s="328"/>
      <c r="F31" s="328"/>
      <c r="G31" s="328"/>
      <c r="H31" s="328"/>
      <c r="I31" s="328"/>
      <c r="J31" s="329"/>
      <c r="K31" s="175"/>
      <c r="L31" s="318" t="s">
        <v>61</v>
      </c>
      <c r="M31" s="318"/>
      <c r="N31" s="318"/>
      <c r="O31" s="318"/>
      <c r="P31" s="318"/>
      <c r="Q31" s="177"/>
      <c r="R31" s="176"/>
      <c r="S31" s="317" t="s">
        <v>158</v>
      </c>
      <c r="T31" s="317"/>
      <c r="U31" s="317"/>
      <c r="V31" s="317"/>
      <c r="W31" s="317"/>
      <c r="X31" s="317"/>
      <c r="Y31" s="317"/>
      <c r="Z31" s="317"/>
      <c r="AA31" s="317"/>
      <c r="AB31" s="317"/>
      <c r="AC31" s="317"/>
      <c r="AD31" s="317"/>
      <c r="AE31" s="317"/>
      <c r="AF31" s="177"/>
      <c r="AG31" s="162"/>
    </row>
    <row r="32" spans="1:33" ht="24.9" customHeight="1" x14ac:dyDescent="0.2">
      <c r="A32" s="162"/>
      <c r="B32" s="330"/>
      <c r="C32" s="331"/>
      <c r="D32" s="331"/>
      <c r="E32" s="331"/>
      <c r="F32" s="331"/>
      <c r="G32" s="331"/>
      <c r="H32" s="331"/>
      <c r="I32" s="331"/>
      <c r="J32" s="332"/>
      <c r="K32" s="175"/>
      <c r="L32" s="318" t="s">
        <v>39</v>
      </c>
      <c r="M32" s="318"/>
      <c r="N32" s="318"/>
      <c r="O32" s="318"/>
      <c r="P32" s="318"/>
      <c r="Q32" s="177"/>
      <c r="R32" s="176"/>
      <c r="S32" s="316"/>
      <c r="T32" s="316"/>
      <c r="U32" s="316"/>
      <c r="V32" s="316"/>
      <c r="W32" s="316"/>
      <c r="X32" s="316"/>
      <c r="Y32" s="316"/>
      <c r="Z32" s="316"/>
      <c r="AA32" s="316"/>
      <c r="AB32" s="316"/>
      <c r="AC32" s="316"/>
      <c r="AD32" s="316"/>
      <c r="AE32" s="316"/>
      <c r="AF32" s="177"/>
      <c r="AG32" s="162"/>
    </row>
    <row r="33" spans="1:33" ht="24.9" customHeight="1" x14ac:dyDescent="0.2">
      <c r="A33" s="162"/>
      <c r="B33" s="175"/>
      <c r="C33" s="318" t="s">
        <v>40</v>
      </c>
      <c r="D33" s="318"/>
      <c r="E33" s="318"/>
      <c r="F33" s="318"/>
      <c r="G33" s="318"/>
      <c r="H33" s="318"/>
      <c r="I33" s="318"/>
      <c r="J33" s="318"/>
      <c r="K33" s="318"/>
      <c r="L33" s="318"/>
      <c r="M33" s="318"/>
      <c r="N33" s="318"/>
      <c r="O33" s="318"/>
      <c r="P33" s="318"/>
      <c r="Q33" s="177"/>
      <c r="R33" s="176"/>
      <c r="S33" s="316"/>
      <c r="T33" s="316"/>
      <c r="U33" s="316"/>
      <c r="V33" s="316"/>
      <c r="W33" s="316"/>
      <c r="X33" s="316"/>
      <c r="Y33" s="316"/>
      <c r="Z33" s="316"/>
      <c r="AA33" s="316"/>
      <c r="AB33" s="316"/>
      <c r="AC33" s="316"/>
      <c r="AD33" s="316"/>
      <c r="AE33" s="316"/>
      <c r="AF33" s="177"/>
      <c r="AG33" s="162"/>
    </row>
    <row r="34" spans="1:33" ht="24.9" customHeight="1" x14ac:dyDescent="0.2">
      <c r="A34" s="162"/>
      <c r="B34" s="166"/>
      <c r="C34" s="333" t="str">
        <f>C18</f>
        <v>国、地方公共団体又は特殊法人等の発注工事における過去１０年間（平成26年度から令和5年度まで）の同規模工事の主任（監理）技術者としての施工実績</v>
      </c>
      <c r="D34" s="333"/>
      <c r="E34" s="333"/>
      <c r="F34" s="333"/>
      <c r="G34" s="333"/>
      <c r="H34" s="333"/>
      <c r="I34" s="333"/>
      <c r="J34" s="333"/>
      <c r="K34" s="333"/>
      <c r="L34" s="333"/>
      <c r="M34" s="333"/>
      <c r="N34" s="333"/>
      <c r="O34" s="333"/>
      <c r="P34" s="333"/>
      <c r="Q34" s="167"/>
      <c r="R34" s="319" t="s">
        <v>18</v>
      </c>
      <c r="S34" s="320"/>
      <c r="T34" s="320"/>
      <c r="U34" s="320"/>
      <c r="V34" s="321"/>
      <c r="W34" s="321"/>
      <c r="X34" s="321"/>
      <c r="Y34" s="321"/>
      <c r="Z34" s="321"/>
      <c r="AA34" s="321"/>
      <c r="AB34" s="321"/>
      <c r="AC34" s="321"/>
      <c r="AD34" s="321"/>
      <c r="AE34" s="321"/>
      <c r="AF34" s="167"/>
      <c r="AG34" s="162"/>
    </row>
    <row r="35" spans="1:33" ht="24.9" customHeight="1" x14ac:dyDescent="0.2">
      <c r="A35" s="162"/>
      <c r="B35" s="168"/>
      <c r="C35" s="334"/>
      <c r="D35" s="334"/>
      <c r="E35" s="334"/>
      <c r="F35" s="334"/>
      <c r="G35" s="334"/>
      <c r="H35" s="334"/>
      <c r="I35" s="334"/>
      <c r="J35" s="334"/>
      <c r="K35" s="334"/>
      <c r="L35" s="334"/>
      <c r="M35" s="334"/>
      <c r="N35" s="334"/>
      <c r="O35" s="334"/>
      <c r="P35" s="334"/>
      <c r="Q35" s="169"/>
      <c r="R35" s="322" t="s">
        <v>92</v>
      </c>
      <c r="S35" s="323"/>
      <c r="T35" s="323"/>
      <c r="U35" s="323"/>
      <c r="V35" s="324"/>
      <c r="W35" s="324"/>
      <c r="X35" s="324"/>
      <c r="Y35" s="324"/>
      <c r="Z35" s="324"/>
      <c r="AA35" s="324"/>
      <c r="AB35" s="324"/>
      <c r="AC35" s="324"/>
      <c r="AD35" s="324"/>
      <c r="AE35" s="324"/>
      <c r="AF35" s="171"/>
      <c r="AG35" s="162"/>
    </row>
    <row r="36" spans="1:33" ht="24.9" customHeight="1" x14ac:dyDescent="0.2">
      <c r="A36" s="162"/>
      <c r="B36" s="168"/>
      <c r="C36" s="334"/>
      <c r="D36" s="334"/>
      <c r="E36" s="334"/>
      <c r="F36" s="334"/>
      <c r="G36" s="334"/>
      <c r="H36" s="334"/>
      <c r="I36" s="334"/>
      <c r="J36" s="334"/>
      <c r="K36" s="334"/>
      <c r="L36" s="334"/>
      <c r="M36" s="334"/>
      <c r="N36" s="334"/>
      <c r="O36" s="334"/>
      <c r="P36" s="334"/>
      <c r="Q36" s="169"/>
      <c r="R36" s="319" t="s">
        <v>18</v>
      </c>
      <c r="S36" s="320"/>
      <c r="T36" s="320"/>
      <c r="U36" s="320"/>
      <c r="V36" s="321"/>
      <c r="W36" s="321"/>
      <c r="X36" s="321"/>
      <c r="Y36" s="321"/>
      <c r="Z36" s="321"/>
      <c r="AA36" s="321"/>
      <c r="AB36" s="321"/>
      <c r="AC36" s="321"/>
      <c r="AD36" s="321"/>
      <c r="AE36" s="321"/>
      <c r="AF36" s="167"/>
      <c r="AG36" s="162"/>
    </row>
    <row r="37" spans="1:33" ht="24.9" customHeight="1" x14ac:dyDescent="0.2">
      <c r="A37" s="162"/>
      <c r="B37" s="168"/>
      <c r="C37" s="334"/>
      <c r="D37" s="334"/>
      <c r="E37" s="334"/>
      <c r="F37" s="334"/>
      <c r="G37" s="334"/>
      <c r="H37" s="334"/>
      <c r="I37" s="334"/>
      <c r="J37" s="334"/>
      <c r="K37" s="334"/>
      <c r="L37" s="334"/>
      <c r="M37" s="334"/>
      <c r="N37" s="334"/>
      <c r="O37" s="334"/>
      <c r="P37" s="334"/>
      <c r="Q37" s="169"/>
      <c r="R37" s="322" t="s">
        <v>92</v>
      </c>
      <c r="S37" s="323"/>
      <c r="T37" s="323"/>
      <c r="U37" s="323"/>
      <c r="V37" s="324"/>
      <c r="W37" s="324"/>
      <c r="X37" s="324"/>
      <c r="Y37" s="324"/>
      <c r="Z37" s="324"/>
      <c r="AA37" s="324"/>
      <c r="AB37" s="324"/>
      <c r="AC37" s="324"/>
      <c r="AD37" s="324"/>
      <c r="AE37" s="324"/>
      <c r="AF37" s="171"/>
      <c r="AG37" s="162"/>
    </row>
    <row r="38" spans="1:33" ht="24.9" customHeight="1" x14ac:dyDescent="0.2">
      <c r="A38" s="162"/>
      <c r="B38" s="168"/>
      <c r="C38" s="334"/>
      <c r="D38" s="334"/>
      <c r="E38" s="334"/>
      <c r="F38" s="334"/>
      <c r="G38" s="334"/>
      <c r="H38" s="334"/>
      <c r="I38" s="334"/>
      <c r="J38" s="334"/>
      <c r="K38" s="334"/>
      <c r="L38" s="334"/>
      <c r="M38" s="334"/>
      <c r="N38" s="334"/>
      <c r="O38" s="334"/>
      <c r="P38" s="334"/>
      <c r="Q38" s="169"/>
      <c r="R38" s="319" t="s">
        <v>18</v>
      </c>
      <c r="S38" s="320"/>
      <c r="T38" s="320"/>
      <c r="U38" s="320"/>
      <c r="V38" s="321"/>
      <c r="W38" s="321"/>
      <c r="X38" s="321"/>
      <c r="Y38" s="321"/>
      <c r="Z38" s="321"/>
      <c r="AA38" s="321"/>
      <c r="AB38" s="321"/>
      <c r="AC38" s="321"/>
      <c r="AD38" s="321"/>
      <c r="AE38" s="321"/>
      <c r="AF38" s="167"/>
      <c r="AG38" s="162"/>
    </row>
    <row r="39" spans="1:33" ht="24.9" customHeight="1" x14ac:dyDescent="0.2">
      <c r="A39" s="162"/>
      <c r="B39" s="170"/>
      <c r="C39" s="335"/>
      <c r="D39" s="335"/>
      <c r="E39" s="335"/>
      <c r="F39" s="335"/>
      <c r="G39" s="335"/>
      <c r="H39" s="335"/>
      <c r="I39" s="335"/>
      <c r="J39" s="335"/>
      <c r="K39" s="335"/>
      <c r="L39" s="335"/>
      <c r="M39" s="335"/>
      <c r="N39" s="335"/>
      <c r="O39" s="335"/>
      <c r="P39" s="335"/>
      <c r="Q39" s="171"/>
      <c r="R39" s="322" t="s">
        <v>92</v>
      </c>
      <c r="S39" s="323"/>
      <c r="T39" s="323"/>
      <c r="U39" s="323"/>
      <c r="V39" s="324"/>
      <c r="W39" s="324"/>
      <c r="X39" s="324"/>
      <c r="Y39" s="324"/>
      <c r="Z39" s="324"/>
      <c r="AA39" s="324"/>
      <c r="AB39" s="324"/>
      <c r="AC39" s="324"/>
      <c r="AD39" s="324"/>
      <c r="AE39" s="324"/>
      <c r="AF39" s="171"/>
      <c r="AG39" s="162"/>
    </row>
    <row r="40" spans="1:33" s="164" customFormat="1" ht="24.9" customHeight="1" x14ac:dyDescent="0.2">
      <c r="A40" s="162"/>
      <c r="B40" s="174" t="s">
        <v>47</v>
      </c>
      <c r="C40" s="165"/>
      <c r="D40" s="165"/>
      <c r="E40" s="165"/>
      <c r="F40" s="165"/>
      <c r="G40" s="165"/>
      <c r="H40" s="165"/>
      <c r="I40" s="165"/>
      <c r="J40" s="165"/>
      <c r="K40" s="165"/>
      <c r="L40" s="165"/>
      <c r="M40" s="165"/>
      <c r="N40" s="165"/>
      <c r="O40" s="165"/>
      <c r="P40" s="165"/>
      <c r="Q40" s="162"/>
      <c r="R40" s="162"/>
      <c r="S40" s="162"/>
      <c r="T40" s="162"/>
      <c r="U40" s="162"/>
      <c r="V40" s="162"/>
      <c r="W40" s="162"/>
      <c r="X40" s="162"/>
      <c r="Y40" s="162"/>
      <c r="Z40" s="162"/>
      <c r="AA40" s="162"/>
      <c r="AB40" s="162"/>
      <c r="AC40" s="162"/>
      <c r="AD40" s="162"/>
      <c r="AE40" s="162"/>
      <c r="AF40" s="162"/>
      <c r="AG40" s="162"/>
    </row>
    <row r="41" spans="1:33" ht="24.9" customHeight="1" x14ac:dyDescent="0.2">
      <c r="A41" s="10"/>
      <c r="B41" s="175"/>
      <c r="C41" s="318" t="s">
        <v>44</v>
      </c>
      <c r="D41" s="318"/>
      <c r="E41" s="318"/>
      <c r="F41" s="318"/>
      <c r="G41" s="318"/>
      <c r="H41" s="318"/>
      <c r="I41" s="318"/>
      <c r="J41" s="318"/>
      <c r="K41" s="318"/>
      <c r="L41" s="318"/>
      <c r="M41" s="318"/>
      <c r="N41" s="318"/>
      <c r="O41" s="318"/>
      <c r="P41" s="318"/>
      <c r="Q41" s="176"/>
      <c r="R41" s="175"/>
      <c r="S41" s="325"/>
      <c r="T41" s="325"/>
      <c r="U41" s="325"/>
      <c r="V41" s="325"/>
      <c r="W41" s="325"/>
      <c r="X41" s="325"/>
      <c r="Y41" s="325"/>
      <c r="Z41" s="325"/>
      <c r="AA41" s="325"/>
      <c r="AB41" s="325"/>
      <c r="AC41" s="325"/>
      <c r="AD41" s="325"/>
      <c r="AE41" s="325"/>
      <c r="AF41" s="177"/>
      <c r="AG41" s="162"/>
    </row>
    <row r="42" spans="1:33" ht="24.9" customHeight="1" x14ac:dyDescent="0.2">
      <c r="A42" s="10"/>
      <c r="B42" s="175"/>
      <c r="C42" s="318" t="s">
        <v>45</v>
      </c>
      <c r="D42" s="318"/>
      <c r="E42" s="318"/>
      <c r="F42" s="318"/>
      <c r="G42" s="318"/>
      <c r="H42" s="318"/>
      <c r="I42" s="318"/>
      <c r="J42" s="318"/>
      <c r="K42" s="318"/>
      <c r="L42" s="318"/>
      <c r="M42" s="318"/>
      <c r="N42" s="318"/>
      <c r="O42" s="318"/>
      <c r="P42" s="318"/>
      <c r="Q42" s="177"/>
      <c r="R42" s="176"/>
      <c r="S42" s="317" t="s">
        <v>159</v>
      </c>
      <c r="T42" s="317"/>
      <c r="U42" s="317"/>
      <c r="V42" s="317"/>
      <c r="W42" s="317"/>
      <c r="X42" s="317"/>
      <c r="Y42" s="317"/>
      <c r="Z42" s="317"/>
      <c r="AA42" s="317"/>
      <c r="AB42" s="317"/>
      <c r="AC42" s="317"/>
      <c r="AD42" s="317"/>
      <c r="AE42" s="317"/>
      <c r="AF42" s="177"/>
      <c r="AG42" s="162"/>
    </row>
    <row r="43" spans="1:33" ht="24.9" customHeight="1" x14ac:dyDescent="0.2">
      <c r="A43" s="10"/>
      <c r="B43" s="327" t="s">
        <v>34</v>
      </c>
      <c r="C43" s="328"/>
      <c r="D43" s="328"/>
      <c r="E43" s="328"/>
      <c r="F43" s="328"/>
      <c r="G43" s="328"/>
      <c r="H43" s="328"/>
      <c r="I43" s="328"/>
      <c r="J43" s="329"/>
      <c r="K43" s="175"/>
      <c r="L43" s="318" t="s">
        <v>35</v>
      </c>
      <c r="M43" s="318"/>
      <c r="N43" s="318"/>
      <c r="O43" s="318"/>
      <c r="P43" s="318"/>
      <c r="Q43" s="177"/>
      <c r="R43" s="176"/>
      <c r="S43" s="316"/>
      <c r="T43" s="316"/>
      <c r="U43" s="316"/>
      <c r="V43" s="316"/>
      <c r="W43" s="316"/>
      <c r="X43" s="316"/>
      <c r="Y43" s="316"/>
      <c r="Z43" s="316"/>
      <c r="AA43" s="316"/>
      <c r="AB43" s="316"/>
      <c r="AC43" s="316"/>
      <c r="AD43" s="316"/>
      <c r="AE43" s="316"/>
      <c r="AF43" s="177"/>
      <c r="AG43" s="162"/>
    </row>
    <row r="44" spans="1:33" ht="24.9" customHeight="1" x14ac:dyDescent="0.2">
      <c r="A44" s="10"/>
      <c r="B44" s="330"/>
      <c r="C44" s="331"/>
      <c r="D44" s="331"/>
      <c r="E44" s="331"/>
      <c r="F44" s="331"/>
      <c r="G44" s="331"/>
      <c r="H44" s="331"/>
      <c r="I44" s="331"/>
      <c r="J44" s="332"/>
      <c r="K44" s="175"/>
      <c r="L44" s="318" t="s">
        <v>36</v>
      </c>
      <c r="M44" s="318"/>
      <c r="N44" s="318"/>
      <c r="O44" s="318"/>
      <c r="P44" s="318"/>
      <c r="Q44" s="177"/>
      <c r="R44" s="176"/>
      <c r="S44" s="316"/>
      <c r="T44" s="316"/>
      <c r="U44" s="316"/>
      <c r="V44" s="316"/>
      <c r="W44" s="316"/>
      <c r="X44" s="316"/>
      <c r="Y44" s="316"/>
      <c r="Z44" s="316"/>
      <c r="AA44" s="316"/>
      <c r="AB44" s="316"/>
      <c r="AC44" s="316"/>
      <c r="AD44" s="316"/>
      <c r="AE44" s="316"/>
      <c r="AF44" s="177"/>
      <c r="AG44" s="162"/>
    </row>
    <row r="45" spans="1:33" ht="24.9" customHeight="1" x14ac:dyDescent="0.2">
      <c r="A45" s="10"/>
      <c r="B45" s="327" t="s">
        <v>37</v>
      </c>
      <c r="C45" s="328"/>
      <c r="D45" s="328"/>
      <c r="E45" s="328"/>
      <c r="F45" s="328"/>
      <c r="G45" s="328"/>
      <c r="H45" s="328"/>
      <c r="I45" s="328"/>
      <c r="J45" s="329"/>
      <c r="K45" s="175"/>
      <c r="L45" s="318" t="s">
        <v>38</v>
      </c>
      <c r="M45" s="318"/>
      <c r="N45" s="318"/>
      <c r="O45" s="318"/>
      <c r="P45" s="318"/>
      <c r="Q45" s="177"/>
      <c r="R45" s="176"/>
      <c r="S45" s="317" t="s">
        <v>159</v>
      </c>
      <c r="T45" s="317"/>
      <c r="U45" s="317"/>
      <c r="V45" s="317"/>
      <c r="W45" s="317"/>
      <c r="X45" s="317"/>
      <c r="Y45" s="317"/>
      <c r="Z45" s="317"/>
      <c r="AA45" s="317"/>
      <c r="AB45" s="317"/>
      <c r="AC45" s="317"/>
      <c r="AD45" s="317"/>
      <c r="AE45" s="317"/>
      <c r="AF45" s="177"/>
      <c r="AG45" s="162"/>
    </row>
    <row r="46" spans="1:33" ht="24.9" customHeight="1" x14ac:dyDescent="0.2">
      <c r="A46" s="10"/>
      <c r="B46" s="330"/>
      <c r="C46" s="331"/>
      <c r="D46" s="331"/>
      <c r="E46" s="331"/>
      <c r="F46" s="331"/>
      <c r="G46" s="331"/>
      <c r="H46" s="331"/>
      <c r="I46" s="331"/>
      <c r="J46" s="332"/>
      <c r="K46" s="175"/>
      <c r="L46" s="318" t="s">
        <v>39</v>
      </c>
      <c r="M46" s="318"/>
      <c r="N46" s="318"/>
      <c r="O46" s="318"/>
      <c r="P46" s="318"/>
      <c r="Q46" s="177"/>
      <c r="R46" s="176"/>
      <c r="S46" s="316"/>
      <c r="T46" s="316"/>
      <c r="U46" s="316"/>
      <c r="V46" s="316"/>
      <c r="W46" s="316"/>
      <c r="X46" s="316"/>
      <c r="Y46" s="316"/>
      <c r="Z46" s="316"/>
      <c r="AA46" s="316"/>
      <c r="AB46" s="316"/>
      <c r="AC46" s="316"/>
      <c r="AD46" s="316"/>
      <c r="AE46" s="316"/>
      <c r="AF46" s="177"/>
      <c r="AG46" s="162"/>
    </row>
    <row r="47" spans="1:33" ht="24.9" customHeight="1" x14ac:dyDescent="0.2">
      <c r="A47" s="10"/>
      <c r="B47" s="327" t="s">
        <v>60</v>
      </c>
      <c r="C47" s="328"/>
      <c r="D47" s="328"/>
      <c r="E47" s="328"/>
      <c r="F47" s="328"/>
      <c r="G47" s="328"/>
      <c r="H47" s="328"/>
      <c r="I47" s="328"/>
      <c r="J47" s="329"/>
      <c r="K47" s="175"/>
      <c r="L47" s="318" t="s">
        <v>61</v>
      </c>
      <c r="M47" s="318"/>
      <c r="N47" s="318"/>
      <c r="O47" s="318"/>
      <c r="P47" s="318"/>
      <c r="Q47" s="177"/>
      <c r="R47" s="176"/>
      <c r="S47" s="317" t="s">
        <v>158</v>
      </c>
      <c r="T47" s="317"/>
      <c r="U47" s="317"/>
      <c r="V47" s="317"/>
      <c r="W47" s="317"/>
      <c r="X47" s="317"/>
      <c r="Y47" s="317"/>
      <c r="Z47" s="317"/>
      <c r="AA47" s="317"/>
      <c r="AB47" s="317"/>
      <c r="AC47" s="317"/>
      <c r="AD47" s="317"/>
      <c r="AE47" s="317"/>
      <c r="AF47" s="177"/>
      <c r="AG47" s="162"/>
    </row>
    <row r="48" spans="1:33" ht="24.9" customHeight="1" x14ac:dyDescent="0.2">
      <c r="A48" s="10"/>
      <c r="B48" s="330"/>
      <c r="C48" s="331"/>
      <c r="D48" s="331"/>
      <c r="E48" s="331"/>
      <c r="F48" s="331"/>
      <c r="G48" s="331"/>
      <c r="H48" s="331"/>
      <c r="I48" s="331"/>
      <c r="J48" s="332"/>
      <c r="K48" s="175"/>
      <c r="L48" s="318" t="s">
        <v>39</v>
      </c>
      <c r="M48" s="318"/>
      <c r="N48" s="318"/>
      <c r="O48" s="318"/>
      <c r="P48" s="318"/>
      <c r="Q48" s="177"/>
      <c r="R48" s="176"/>
      <c r="S48" s="316"/>
      <c r="T48" s="316"/>
      <c r="U48" s="316"/>
      <c r="V48" s="316"/>
      <c r="W48" s="316"/>
      <c r="X48" s="316"/>
      <c r="Y48" s="316"/>
      <c r="Z48" s="316"/>
      <c r="AA48" s="316"/>
      <c r="AB48" s="316"/>
      <c r="AC48" s="316"/>
      <c r="AD48" s="316"/>
      <c r="AE48" s="316"/>
      <c r="AF48" s="177"/>
      <c r="AG48" s="162"/>
    </row>
    <row r="49" spans="1:33" ht="24.9" customHeight="1" x14ac:dyDescent="0.2">
      <c r="A49" s="11"/>
      <c r="B49" s="175"/>
      <c r="C49" s="318" t="s">
        <v>40</v>
      </c>
      <c r="D49" s="318"/>
      <c r="E49" s="318"/>
      <c r="F49" s="318"/>
      <c r="G49" s="318"/>
      <c r="H49" s="318"/>
      <c r="I49" s="318"/>
      <c r="J49" s="318"/>
      <c r="K49" s="318"/>
      <c r="L49" s="318"/>
      <c r="M49" s="318"/>
      <c r="N49" s="318"/>
      <c r="O49" s="318"/>
      <c r="P49" s="318"/>
      <c r="Q49" s="177"/>
      <c r="R49" s="176"/>
      <c r="S49" s="316"/>
      <c r="T49" s="316"/>
      <c r="U49" s="316"/>
      <c r="V49" s="316"/>
      <c r="W49" s="316"/>
      <c r="X49" s="316"/>
      <c r="Y49" s="316"/>
      <c r="Z49" s="316"/>
      <c r="AA49" s="316"/>
      <c r="AB49" s="316"/>
      <c r="AC49" s="316"/>
      <c r="AD49" s="316"/>
      <c r="AE49" s="316"/>
      <c r="AF49" s="177"/>
      <c r="AG49" s="163"/>
    </row>
    <row r="50" spans="1:33" ht="24.9" customHeight="1" x14ac:dyDescent="0.2">
      <c r="A50" s="162"/>
      <c r="B50" s="166"/>
      <c r="C50" s="333" t="str">
        <f>C18</f>
        <v>国、地方公共団体又は特殊法人等の発注工事における過去１０年間（平成26年度から令和5年度まで）の同規模工事の主任（監理）技術者としての施工実績</v>
      </c>
      <c r="D50" s="333"/>
      <c r="E50" s="333"/>
      <c r="F50" s="333"/>
      <c r="G50" s="333"/>
      <c r="H50" s="333"/>
      <c r="I50" s="333"/>
      <c r="J50" s="333"/>
      <c r="K50" s="333"/>
      <c r="L50" s="333"/>
      <c r="M50" s="333"/>
      <c r="N50" s="333"/>
      <c r="O50" s="333"/>
      <c r="P50" s="333"/>
      <c r="Q50" s="167"/>
      <c r="R50" s="319" t="s">
        <v>18</v>
      </c>
      <c r="S50" s="320"/>
      <c r="T50" s="320"/>
      <c r="U50" s="320"/>
      <c r="V50" s="321"/>
      <c r="W50" s="321"/>
      <c r="X50" s="321"/>
      <c r="Y50" s="321"/>
      <c r="Z50" s="321"/>
      <c r="AA50" s="321"/>
      <c r="AB50" s="321"/>
      <c r="AC50" s="321"/>
      <c r="AD50" s="321"/>
      <c r="AE50" s="321"/>
      <c r="AF50" s="167"/>
      <c r="AG50" s="162"/>
    </row>
    <row r="51" spans="1:33" ht="24.9" customHeight="1" x14ac:dyDescent="0.2">
      <c r="A51" s="162"/>
      <c r="B51" s="168"/>
      <c r="C51" s="334"/>
      <c r="D51" s="334"/>
      <c r="E51" s="334"/>
      <c r="F51" s="334"/>
      <c r="G51" s="334"/>
      <c r="H51" s="334"/>
      <c r="I51" s="334"/>
      <c r="J51" s="334"/>
      <c r="K51" s="334"/>
      <c r="L51" s="334"/>
      <c r="M51" s="334"/>
      <c r="N51" s="334"/>
      <c r="O51" s="334"/>
      <c r="P51" s="334"/>
      <c r="Q51" s="169"/>
      <c r="R51" s="322" t="s">
        <v>92</v>
      </c>
      <c r="S51" s="323"/>
      <c r="T51" s="323"/>
      <c r="U51" s="323"/>
      <c r="V51" s="324"/>
      <c r="W51" s="324"/>
      <c r="X51" s="324"/>
      <c r="Y51" s="324"/>
      <c r="Z51" s="324"/>
      <c r="AA51" s="324"/>
      <c r="AB51" s="324"/>
      <c r="AC51" s="324"/>
      <c r="AD51" s="324"/>
      <c r="AE51" s="324"/>
      <c r="AF51" s="171"/>
      <c r="AG51" s="162"/>
    </row>
    <row r="52" spans="1:33" ht="24.9" customHeight="1" x14ac:dyDescent="0.2">
      <c r="A52" s="162"/>
      <c r="B52" s="168"/>
      <c r="C52" s="334"/>
      <c r="D52" s="334"/>
      <c r="E52" s="334"/>
      <c r="F52" s="334"/>
      <c r="G52" s="334"/>
      <c r="H52" s="334"/>
      <c r="I52" s="334"/>
      <c r="J52" s="334"/>
      <c r="K52" s="334"/>
      <c r="L52" s="334"/>
      <c r="M52" s="334"/>
      <c r="N52" s="334"/>
      <c r="O52" s="334"/>
      <c r="P52" s="334"/>
      <c r="Q52" s="169"/>
      <c r="R52" s="319" t="s">
        <v>18</v>
      </c>
      <c r="S52" s="320"/>
      <c r="T52" s="320"/>
      <c r="U52" s="320"/>
      <c r="V52" s="321"/>
      <c r="W52" s="321"/>
      <c r="X52" s="321"/>
      <c r="Y52" s="321"/>
      <c r="Z52" s="321"/>
      <c r="AA52" s="321"/>
      <c r="AB52" s="321"/>
      <c r="AC52" s="321"/>
      <c r="AD52" s="321"/>
      <c r="AE52" s="321"/>
      <c r="AF52" s="167"/>
      <c r="AG52" s="162"/>
    </row>
    <row r="53" spans="1:33" ht="24.9" customHeight="1" x14ac:dyDescent="0.2">
      <c r="A53" s="162"/>
      <c r="B53" s="168"/>
      <c r="C53" s="334"/>
      <c r="D53" s="334"/>
      <c r="E53" s="334"/>
      <c r="F53" s="334"/>
      <c r="G53" s="334"/>
      <c r="H53" s="334"/>
      <c r="I53" s="334"/>
      <c r="J53" s="334"/>
      <c r="K53" s="334"/>
      <c r="L53" s="334"/>
      <c r="M53" s="334"/>
      <c r="N53" s="334"/>
      <c r="O53" s="334"/>
      <c r="P53" s="334"/>
      <c r="Q53" s="169"/>
      <c r="R53" s="322" t="s">
        <v>92</v>
      </c>
      <c r="S53" s="323"/>
      <c r="T53" s="323"/>
      <c r="U53" s="323"/>
      <c r="V53" s="324"/>
      <c r="W53" s="324"/>
      <c r="X53" s="324"/>
      <c r="Y53" s="324"/>
      <c r="Z53" s="324"/>
      <c r="AA53" s="324"/>
      <c r="AB53" s="324"/>
      <c r="AC53" s="324"/>
      <c r="AD53" s="324"/>
      <c r="AE53" s="324"/>
      <c r="AF53" s="171"/>
      <c r="AG53" s="162"/>
    </row>
    <row r="54" spans="1:33" ht="24.9" customHeight="1" x14ac:dyDescent="0.2">
      <c r="A54" s="162"/>
      <c r="B54" s="168"/>
      <c r="C54" s="334"/>
      <c r="D54" s="334"/>
      <c r="E54" s="334"/>
      <c r="F54" s="334"/>
      <c r="G54" s="334"/>
      <c r="H54" s="334"/>
      <c r="I54" s="334"/>
      <c r="J54" s="334"/>
      <c r="K54" s="334"/>
      <c r="L54" s="334"/>
      <c r="M54" s="334"/>
      <c r="N54" s="334"/>
      <c r="O54" s="334"/>
      <c r="P54" s="334"/>
      <c r="Q54" s="169"/>
      <c r="R54" s="319" t="s">
        <v>18</v>
      </c>
      <c r="S54" s="320"/>
      <c r="T54" s="320"/>
      <c r="U54" s="320"/>
      <c r="V54" s="321"/>
      <c r="W54" s="321"/>
      <c r="X54" s="321"/>
      <c r="Y54" s="321"/>
      <c r="Z54" s="321"/>
      <c r="AA54" s="321"/>
      <c r="AB54" s="321"/>
      <c r="AC54" s="321"/>
      <c r="AD54" s="321"/>
      <c r="AE54" s="321"/>
      <c r="AF54" s="167"/>
      <c r="AG54" s="162"/>
    </row>
    <row r="55" spans="1:33" ht="24.9" customHeight="1" x14ac:dyDescent="0.2">
      <c r="A55" s="162"/>
      <c r="B55" s="170"/>
      <c r="C55" s="335"/>
      <c r="D55" s="335"/>
      <c r="E55" s="335"/>
      <c r="F55" s="335"/>
      <c r="G55" s="335"/>
      <c r="H55" s="335"/>
      <c r="I55" s="335"/>
      <c r="J55" s="335"/>
      <c r="K55" s="335"/>
      <c r="L55" s="335"/>
      <c r="M55" s="335"/>
      <c r="N55" s="335"/>
      <c r="O55" s="335"/>
      <c r="P55" s="335"/>
      <c r="Q55" s="171"/>
      <c r="R55" s="322" t="s">
        <v>92</v>
      </c>
      <c r="S55" s="323"/>
      <c r="T55" s="323"/>
      <c r="U55" s="323"/>
      <c r="V55" s="324"/>
      <c r="W55" s="324"/>
      <c r="X55" s="324"/>
      <c r="Y55" s="324"/>
      <c r="Z55" s="324"/>
      <c r="AA55" s="324"/>
      <c r="AB55" s="324"/>
      <c r="AC55" s="324"/>
      <c r="AD55" s="324"/>
      <c r="AE55" s="324"/>
      <c r="AF55" s="171"/>
      <c r="AG55" s="162"/>
    </row>
    <row r="56" spans="1:33" ht="20.100000000000001" customHeight="1" x14ac:dyDescent="0.2">
      <c r="A56" s="163"/>
      <c r="B56" s="172" t="str">
        <f>"※　配置予定技術者は、主任技術者を記入すること。"&amp;TEXT(入力用!D19,"#,###")&amp;"万円以上を下請契約して工事を施工する場合は、監理技術者配置予定者を記入すること。"</f>
        <v>※　配置予定技術者は、主任技術者を記入すること。4,500万円以上を下請契約して工事を施工する場合は、監理技術者配置予定者を記入すること。</v>
      </c>
      <c r="C56" s="173"/>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row>
    <row r="57" spans="1:33" ht="20.100000000000001" hidden="1" customHeight="1" x14ac:dyDescent="0.2">
      <c r="A57" s="163"/>
      <c r="B57" s="163"/>
      <c r="C57" s="174"/>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row>
    <row r="58" spans="1:33" ht="20.100000000000001" customHeight="1" x14ac:dyDescent="0.2">
      <c r="A58" s="163"/>
      <c r="B58" s="174" t="s">
        <v>277</v>
      </c>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row>
    <row r="59" spans="1:33" ht="20.100000000000001" hidden="1" customHeight="1" x14ac:dyDescent="0.2">
      <c r="A59" s="163"/>
      <c r="B59" s="163"/>
      <c r="C59" s="174"/>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row>
    <row r="60" spans="1:33" ht="20.100000000000001" customHeight="1" x14ac:dyDescent="0.2">
      <c r="A60" s="163"/>
      <c r="B60" s="174" t="s">
        <v>66</v>
      </c>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row>
    <row r="61" spans="1:33" ht="20.100000000000001" hidden="1" customHeight="1" x14ac:dyDescent="0.2">
      <c r="A61" s="163"/>
      <c r="B61" s="163"/>
      <c r="C61" s="174"/>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163"/>
      <c r="AF61" s="163"/>
      <c r="AG61" s="163"/>
    </row>
    <row r="62" spans="1:33" ht="20.100000000000001" customHeight="1" x14ac:dyDescent="0.2">
      <c r="A62" s="163"/>
      <c r="B62" s="163"/>
      <c r="C62" s="174" t="s">
        <v>67</v>
      </c>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row>
    <row r="63" spans="1:33" ht="20.100000000000001" customHeight="1" x14ac:dyDescent="0.2">
      <c r="A63" s="163"/>
      <c r="B63" s="174" t="s">
        <v>48</v>
      </c>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row>
    <row r="64" spans="1:33" ht="20.100000000000001" customHeight="1" x14ac:dyDescent="0.2">
      <c r="A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63"/>
      <c r="AG64" s="163"/>
    </row>
  </sheetData>
  <sheetProtection algorithmName="SHA-512" hashValue="V7JKdg6ycZhc4Y9PbY48sXvoTXX1Y0QZ3UODdmOfTU0w7FZ2T0hVfUr6Q4Uf0I2MqWQBiiReHRlf00X7wPXNGw==" saltValue="TkoCuegxyJvxmDGrIkZAoA==" spinCount="100000" sheet="1" objects="1" scenarios="1"/>
  <mergeCells count="111">
    <mergeCell ref="H2:AF2"/>
    <mergeCell ref="H3:AF3"/>
    <mergeCell ref="H4:AF4"/>
    <mergeCell ref="B6:Q6"/>
    <mergeCell ref="C49:P49"/>
    <mergeCell ref="B43:J44"/>
    <mergeCell ref="S48:AE48"/>
    <mergeCell ref="S49:AE49"/>
    <mergeCell ref="B45:J46"/>
    <mergeCell ref="S17:AE17"/>
    <mergeCell ref="S16:AE16"/>
    <mergeCell ref="S15:AE15"/>
    <mergeCell ref="S14:AE14"/>
    <mergeCell ref="S10:AE10"/>
    <mergeCell ref="S13:AE13"/>
    <mergeCell ref="S9:AE9"/>
    <mergeCell ref="S11:AE11"/>
    <mergeCell ref="S6:AE6"/>
    <mergeCell ref="S46:AE46"/>
    <mergeCell ref="L29:P29"/>
    <mergeCell ref="L30:P30"/>
    <mergeCell ref="R36:U36"/>
    <mergeCell ref="V36:AE36"/>
    <mergeCell ref="R37:U37"/>
    <mergeCell ref="V37:AE37"/>
    <mergeCell ref="R53:U53"/>
    <mergeCell ref="V53:AE53"/>
    <mergeCell ref="R54:U54"/>
    <mergeCell ref="V54:AE54"/>
    <mergeCell ref="R55:U55"/>
    <mergeCell ref="V21:AE21"/>
    <mergeCell ref="R22:U22"/>
    <mergeCell ref="V22:AE22"/>
    <mergeCell ref="R23:U23"/>
    <mergeCell ref="V23:AE23"/>
    <mergeCell ref="R34:U34"/>
    <mergeCell ref="V34:AE34"/>
    <mergeCell ref="R35:U35"/>
    <mergeCell ref="V35:AE35"/>
    <mergeCell ref="L47:P47"/>
    <mergeCell ref="S45:AE45"/>
    <mergeCell ref="L46:P46"/>
    <mergeCell ref="S47:AE47"/>
    <mergeCell ref="L45:P45"/>
    <mergeCell ref="V55:AE55"/>
    <mergeCell ref="L28:P28"/>
    <mergeCell ref="B29:J30"/>
    <mergeCell ref="C34:P39"/>
    <mergeCell ref="R38:U38"/>
    <mergeCell ref="V38:AE38"/>
    <mergeCell ref="R39:U39"/>
    <mergeCell ref="V39:AE39"/>
    <mergeCell ref="S33:AE33"/>
    <mergeCell ref="L48:P48"/>
    <mergeCell ref="R52:U52"/>
    <mergeCell ref="V52:AE52"/>
    <mergeCell ref="R50:U50"/>
    <mergeCell ref="V50:AE50"/>
    <mergeCell ref="R51:U51"/>
    <mergeCell ref="V51:AE51"/>
    <mergeCell ref="B47:J48"/>
    <mergeCell ref="B27:J28"/>
    <mergeCell ref="C50:P55"/>
    <mergeCell ref="A1:AG1"/>
    <mergeCell ref="C9:P9"/>
    <mergeCell ref="C10:P10"/>
    <mergeCell ref="B11:J12"/>
    <mergeCell ref="L11:P11"/>
    <mergeCell ref="L12:P12"/>
    <mergeCell ref="S27:AE27"/>
    <mergeCell ref="S32:AE32"/>
    <mergeCell ref="S30:AE30"/>
    <mergeCell ref="S29:AE29"/>
    <mergeCell ref="S26:AE26"/>
    <mergeCell ref="S28:AE28"/>
    <mergeCell ref="B13:J14"/>
    <mergeCell ref="L13:P13"/>
    <mergeCell ref="L14:P14"/>
    <mergeCell ref="B31:J32"/>
    <mergeCell ref="C17:P17"/>
    <mergeCell ref="S25:AE25"/>
    <mergeCell ref="L31:P31"/>
    <mergeCell ref="C26:P26"/>
    <mergeCell ref="B15:J16"/>
    <mergeCell ref="L15:P15"/>
    <mergeCell ref="C18:P23"/>
    <mergeCell ref="C25:P25"/>
    <mergeCell ref="B2:G2"/>
    <mergeCell ref="S44:AE44"/>
    <mergeCell ref="S31:AE31"/>
    <mergeCell ref="L32:P32"/>
    <mergeCell ref="C33:P33"/>
    <mergeCell ref="L44:P44"/>
    <mergeCell ref="C42:P42"/>
    <mergeCell ref="L43:P43"/>
    <mergeCell ref="S43:AE43"/>
    <mergeCell ref="S42:AE42"/>
    <mergeCell ref="C41:P41"/>
    <mergeCell ref="S12:AE12"/>
    <mergeCell ref="R18:U18"/>
    <mergeCell ref="V18:AE18"/>
    <mergeCell ref="R19:U19"/>
    <mergeCell ref="V19:AE19"/>
    <mergeCell ref="R20:U20"/>
    <mergeCell ref="L16:P16"/>
    <mergeCell ref="V20:AE20"/>
    <mergeCell ref="L27:P27"/>
    <mergeCell ref="B3:G3"/>
    <mergeCell ref="B4:G4"/>
    <mergeCell ref="S41:AE41"/>
    <mergeCell ref="R21:U21"/>
  </mergeCells>
  <phoneticPr fontId="2"/>
  <printOptions horizontalCentered="1" verticalCentered="1"/>
  <pageMargins left="0.39370078740157483" right="0.19685039370078741" top="0.19685039370078741" bottom="0.19685039370078741" header="0" footer="0"/>
  <pageSetup paperSize="9" scale="61"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tint="-0.499984740745262"/>
  </sheetPr>
  <dimension ref="B1:H27"/>
  <sheetViews>
    <sheetView view="pageBreakPreview" topLeftCell="A4" zoomScaleNormal="100" zoomScaleSheetLayoutView="100" workbookViewId="0">
      <selection activeCell="M23" sqref="M23:O23"/>
    </sheetView>
  </sheetViews>
  <sheetFormatPr defaultColWidth="8.88671875" defaultRowHeight="13.2" x14ac:dyDescent="0.2"/>
  <cols>
    <col min="1" max="1" width="1.33203125" style="36" customWidth="1"/>
    <col min="2" max="2" width="8.88671875" style="36"/>
    <col min="3" max="3" width="17.33203125" style="36" customWidth="1"/>
    <col min="4" max="4" width="8.88671875" style="36"/>
    <col min="5" max="5" width="19" style="36" customWidth="1"/>
    <col min="6" max="7" width="15.6640625" style="36" customWidth="1"/>
    <col min="8" max="16384" width="8.88671875" style="36"/>
  </cols>
  <sheetData>
    <row r="1" spans="2:8" ht="23.4" x14ac:dyDescent="0.3">
      <c r="B1" s="41"/>
      <c r="C1" s="41"/>
      <c r="D1" s="41"/>
      <c r="E1" s="41"/>
      <c r="F1" s="41"/>
      <c r="G1" s="41"/>
      <c r="H1" s="230" t="s">
        <v>199</v>
      </c>
    </row>
    <row r="2" spans="2:8" ht="15" x14ac:dyDescent="0.3">
      <c r="B2" s="345" t="s">
        <v>72</v>
      </c>
      <c r="C2" s="345"/>
      <c r="D2" s="345"/>
      <c r="E2" s="345"/>
      <c r="F2" s="345"/>
      <c r="G2" s="345"/>
      <c r="H2" s="230" t="s">
        <v>217</v>
      </c>
    </row>
    <row r="3" spans="2:8" ht="13.95" customHeight="1" x14ac:dyDescent="0.2">
      <c r="B3" s="345"/>
      <c r="C3" s="345"/>
      <c r="D3" s="345"/>
      <c r="E3" s="345"/>
      <c r="F3" s="345"/>
      <c r="G3" s="345"/>
    </row>
    <row r="4" spans="2:8" ht="23.4" x14ac:dyDescent="0.3">
      <c r="B4" s="42"/>
      <c r="C4" s="42"/>
      <c r="D4" s="42"/>
      <c r="E4" s="43" t="s">
        <v>73</v>
      </c>
      <c r="F4" s="346"/>
      <c r="G4" s="346"/>
      <c r="H4" s="214" t="s">
        <v>207</v>
      </c>
    </row>
    <row r="5" spans="2:8" ht="23.4" x14ac:dyDescent="0.2">
      <c r="B5" s="42"/>
      <c r="C5" s="42"/>
      <c r="D5" s="42"/>
      <c r="E5" s="44" t="s">
        <v>74</v>
      </c>
      <c r="F5" s="347"/>
      <c r="G5" s="347"/>
    </row>
    <row r="6" spans="2:8" ht="23.4" x14ac:dyDescent="0.3">
      <c r="B6" s="42"/>
      <c r="C6" s="42"/>
      <c r="D6" s="42"/>
      <c r="E6" s="44"/>
      <c r="F6" s="45"/>
      <c r="G6" s="45"/>
      <c r="H6" s="223" t="s">
        <v>210</v>
      </c>
    </row>
    <row r="7" spans="2:8" ht="15" x14ac:dyDescent="0.3">
      <c r="B7" s="348" t="s">
        <v>75</v>
      </c>
      <c r="C7" s="348"/>
      <c r="D7" s="348"/>
      <c r="E7" s="348"/>
      <c r="F7" s="348"/>
      <c r="G7" s="348"/>
      <c r="H7" s="223" t="s">
        <v>203</v>
      </c>
    </row>
    <row r="8" spans="2:8" ht="15" x14ac:dyDescent="0.3">
      <c r="B8" s="349" t="s">
        <v>76</v>
      </c>
      <c r="C8" s="349"/>
      <c r="D8" s="349"/>
      <c r="E8" s="349"/>
      <c r="F8" s="349"/>
      <c r="G8" s="349"/>
      <c r="H8" s="223" t="s">
        <v>204</v>
      </c>
    </row>
    <row r="9" spans="2:8" ht="24" customHeight="1" x14ac:dyDescent="0.2">
      <c r="B9" s="62" t="s">
        <v>77</v>
      </c>
      <c r="C9" s="343">
        <f>入力用!D6</f>
        <v>2024101066</v>
      </c>
      <c r="D9" s="343"/>
      <c r="E9" s="343"/>
      <c r="F9" s="344"/>
      <c r="G9" s="344"/>
      <c r="H9" s="226" t="s">
        <v>205</v>
      </c>
    </row>
    <row r="10" spans="2:8" ht="23.4" x14ac:dyDescent="0.2">
      <c r="B10" s="46"/>
      <c r="C10" s="47"/>
      <c r="D10" s="47"/>
      <c r="E10" s="48"/>
      <c r="F10" s="47"/>
      <c r="G10" s="47"/>
      <c r="H10" s="227" t="s">
        <v>200</v>
      </c>
    </row>
    <row r="11" spans="2:8" ht="24" customHeight="1" thickBot="1" x14ac:dyDescent="0.25">
      <c r="B11" s="62" t="s">
        <v>78</v>
      </c>
      <c r="C11" s="356" t="str">
        <f>入力用!D7</f>
        <v>公共下水道築造工事（赤松工区その３）（週休２日）</v>
      </c>
      <c r="D11" s="356"/>
      <c r="E11" s="356"/>
      <c r="F11" s="356"/>
      <c r="G11" s="356"/>
    </row>
    <row r="12" spans="2:8" ht="23.4" x14ac:dyDescent="0.2">
      <c r="B12" s="42"/>
      <c r="C12" s="42"/>
      <c r="D12" s="42"/>
      <c r="E12" s="44"/>
      <c r="F12" s="42"/>
      <c r="G12" s="42"/>
    </row>
    <row r="13" spans="2:8" ht="52.5" customHeight="1" x14ac:dyDescent="0.2">
      <c r="B13" s="357" t="str">
        <f>"過去10年間("&amp;入力用!D18&amp;")に、官公庁(国、地方公共団体並びに公共工事の入札及び契約の適正化の促進に関する法律第２条第１項に規定されている特殊法人に限る。)発注の"&amp;入力用!D9&amp;"工事で,元請としての実績を記入してください。"</f>
        <v>過去10年間(平成26年度から令和5年度まで)に、官公庁(国、地方公共団体並びに公共工事の入札及び契約の適正化の促進に関する法律第２条第１項に規定されている特殊法人に限る。)発注の土木一式工事で,元請としての実績を記入してください。</v>
      </c>
      <c r="C13" s="358"/>
      <c r="D13" s="358"/>
      <c r="E13" s="358"/>
      <c r="F13" s="358"/>
      <c r="G13" s="359"/>
    </row>
    <row r="14" spans="2:8" ht="52.5" customHeight="1" x14ac:dyDescent="0.2">
      <c r="B14" s="360" t="s">
        <v>79</v>
      </c>
      <c r="C14" s="49" t="s">
        <v>80</v>
      </c>
      <c r="D14" s="50"/>
      <c r="E14" s="363"/>
      <c r="F14" s="363"/>
      <c r="G14" s="364"/>
    </row>
    <row r="15" spans="2:8" ht="52.5" customHeight="1" x14ac:dyDescent="0.2">
      <c r="B15" s="361"/>
      <c r="C15" s="365" t="s">
        <v>81</v>
      </c>
      <c r="D15" s="50"/>
      <c r="E15" s="363"/>
      <c r="F15" s="367"/>
      <c r="G15" s="368"/>
    </row>
    <row r="16" spans="2:8" ht="52.5" customHeight="1" x14ac:dyDescent="0.2">
      <c r="B16" s="361"/>
      <c r="C16" s="366"/>
      <c r="D16" s="51"/>
      <c r="E16" s="369" t="s">
        <v>82</v>
      </c>
      <c r="F16" s="370"/>
      <c r="G16" s="371"/>
    </row>
    <row r="17" spans="2:7" ht="52.5" customHeight="1" x14ac:dyDescent="0.2">
      <c r="B17" s="361"/>
      <c r="C17" s="365" t="s">
        <v>83</v>
      </c>
      <c r="D17" s="52"/>
      <c r="E17" s="363"/>
      <c r="F17" s="363"/>
      <c r="G17" s="364"/>
    </row>
    <row r="18" spans="2:7" ht="52.5" customHeight="1" x14ac:dyDescent="0.2">
      <c r="B18" s="361"/>
      <c r="C18" s="372"/>
      <c r="D18" s="51"/>
      <c r="E18" s="369" t="s">
        <v>84</v>
      </c>
      <c r="F18" s="370"/>
      <c r="G18" s="371"/>
    </row>
    <row r="19" spans="2:7" ht="52.5" customHeight="1" x14ac:dyDescent="0.2">
      <c r="B19" s="361"/>
      <c r="C19" s="53" t="s">
        <v>85</v>
      </c>
      <c r="D19" s="54"/>
      <c r="E19" s="350"/>
      <c r="F19" s="350"/>
      <c r="G19" s="351"/>
    </row>
    <row r="20" spans="2:7" ht="52.5" customHeight="1" x14ac:dyDescent="0.2">
      <c r="B20" s="361"/>
      <c r="C20" s="53" t="s">
        <v>86</v>
      </c>
      <c r="D20" s="54"/>
      <c r="E20" s="352"/>
      <c r="F20" s="352"/>
      <c r="G20" s="353"/>
    </row>
    <row r="21" spans="2:7" ht="52.5" customHeight="1" x14ac:dyDescent="0.2">
      <c r="B21" s="362"/>
      <c r="C21" s="55" t="s">
        <v>87</v>
      </c>
      <c r="D21" s="56"/>
      <c r="E21" s="354"/>
      <c r="F21" s="354"/>
      <c r="G21" s="355"/>
    </row>
    <row r="22" spans="2:7" ht="29.25" customHeight="1" x14ac:dyDescent="0.2">
      <c r="B22" s="57"/>
      <c r="C22" s="58" t="s">
        <v>88</v>
      </c>
      <c r="D22" s="59"/>
      <c r="E22" s="60"/>
      <c r="F22" s="61"/>
      <c r="G22" s="61"/>
    </row>
    <row r="23" spans="2:7" ht="29.25" customHeight="1" x14ac:dyDescent="0.2">
      <c r="C23" s="37" t="s">
        <v>89</v>
      </c>
    </row>
    <row r="24" spans="2:7" ht="29.25" customHeight="1" x14ac:dyDescent="0.2"/>
    <row r="25" spans="2:7" ht="29.25" customHeight="1" x14ac:dyDescent="0.2"/>
    <row r="26" spans="2:7" ht="29.25" customHeight="1" x14ac:dyDescent="0.2"/>
    <row r="27" spans="2:7" ht="29.25" customHeight="1" x14ac:dyDescent="0.2"/>
  </sheetData>
  <mergeCells count="20">
    <mergeCell ref="E19:G19"/>
    <mergeCell ref="E20:G20"/>
    <mergeCell ref="E21:G21"/>
    <mergeCell ref="C11:G11"/>
    <mergeCell ref="B13:G13"/>
    <mergeCell ref="B14:B21"/>
    <mergeCell ref="E14:G14"/>
    <mergeCell ref="C15:C16"/>
    <mergeCell ref="E15:G15"/>
    <mergeCell ref="E16:G16"/>
    <mergeCell ref="C17:C18"/>
    <mergeCell ref="E17:G17"/>
    <mergeCell ref="E18:G18"/>
    <mergeCell ref="C9:E9"/>
    <mergeCell ref="F9:G9"/>
    <mergeCell ref="B2:G3"/>
    <mergeCell ref="F4:G4"/>
    <mergeCell ref="F5:G5"/>
    <mergeCell ref="B7:G7"/>
    <mergeCell ref="B8:G8"/>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FF0000"/>
    <pageSetUpPr fitToPage="1"/>
  </sheetPr>
  <dimension ref="A1:N84"/>
  <sheetViews>
    <sheetView view="pageBreakPreview" zoomScale="85" zoomScaleNormal="65" zoomScaleSheetLayoutView="85" workbookViewId="0">
      <selection activeCell="D19" sqref="D19:E22"/>
    </sheetView>
  </sheetViews>
  <sheetFormatPr defaultColWidth="9" defaultRowHeight="13.2" x14ac:dyDescent="0.2"/>
  <cols>
    <col min="1" max="1" width="1.6640625" style="17" customWidth="1"/>
    <col min="2" max="2" width="4.33203125" style="2" customWidth="1"/>
    <col min="3" max="3" width="3.33203125" style="3" customWidth="1"/>
    <col min="4" max="4" width="15.44140625" style="17" bestFit="1" customWidth="1"/>
    <col min="5" max="5" width="63.6640625" style="17" customWidth="1"/>
    <col min="6" max="6" width="29.44140625" style="17" customWidth="1"/>
    <col min="7" max="7" width="6.44140625" style="3" bestFit="1" customWidth="1"/>
    <col min="8" max="10" width="9.6640625" style="3" customWidth="1"/>
    <col min="11" max="11" width="9.33203125" style="3" bestFit="1" customWidth="1"/>
    <col min="12" max="12" width="1.6640625" style="17" customWidth="1"/>
    <col min="13" max="13" width="0" style="17" hidden="1" customWidth="1"/>
    <col min="14" max="14" width="10.109375" style="17" hidden="1" customWidth="1"/>
    <col min="15" max="16384" width="9" style="17"/>
  </cols>
  <sheetData>
    <row r="1" spans="1:14" ht="21" customHeight="1" thickBot="1" x14ac:dyDescent="0.25">
      <c r="A1" s="128"/>
      <c r="B1" s="483" t="s">
        <v>26</v>
      </c>
      <c r="C1" s="483"/>
      <c r="D1" s="483"/>
      <c r="E1" s="483"/>
      <c r="F1" s="483"/>
      <c r="G1" s="483"/>
      <c r="H1" s="483"/>
      <c r="I1" s="483"/>
      <c r="J1" s="483"/>
      <c r="K1" s="483"/>
      <c r="L1" s="128"/>
    </row>
    <row r="2" spans="1:14" ht="21" customHeight="1" x14ac:dyDescent="0.2">
      <c r="A2" s="128"/>
      <c r="B2" s="484" t="s">
        <v>18</v>
      </c>
      <c r="C2" s="485"/>
      <c r="D2" s="486"/>
      <c r="E2" s="487" t="str">
        <f>入力用!D7</f>
        <v>公共下水道築造工事（赤松工区その３）（週休２日）</v>
      </c>
      <c r="F2" s="488"/>
      <c r="G2" s="488"/>
      <c r="H2" s="488"/>
      <c r="I2" s="488"/>
      <c r="J2" s="488"/>
      <c r="K2" s="489"/>
      <c r="L2" s="128"/>
      <c r="M2" s="222" t="s">
        <v>247</v>
      </c>
    </row>
    <row r="3" spans="1:14" ht="21" customHeight="1" x14ac:dyDescent="0.45">
      <c r="A3" s="128"/>
      <c r="B3" s="490" t="s">
        <v>56</v>
      </c>
      <c r="C3" s="491"/>
      <c r="D3" s="492"/>
      <c r="E3" s="147">
        <f>入力用!D6</f>
        <v>2024101066</v>
      </c>
      <c r="F3" s="215"/>
      <c r="G3" s="216"/>
      <c r="H3" s="216"/>
      <c r="I3" s="216"/>
      <c r="J3" s="216"/>
      <c r="K3" s="217"/>
      <c r="L3" s="128"/>
      <c r="M3" s="224" t="s">
        <v>211</v>
      </c>
    </row>
    <row r="4" spans="1:14" ht="21" customHeight="1" thickBot="1" x14ac:dyDescent="0.5">
      <c r="A4" s="128"/>
      <c r="B4" s="496" t="s">
        <v>19</v>
      </c>
      <c r="C4" s="497"/>
      <c r="D4" s="498"/>
      <c r="E4" s="148" t="str">
        <f>表紙!E30</f>
        <v>○○会社△△　××営業所</v>
      </c>
      <c r="F4" s="149" t="s">
        <v>20</v>
      </c>
      <c r="G4" s="493" t="str">
        <f>表紙!E31</f>
        <v>▲▲▲▲-●●-▼▼▼▼</v>
      </c>
      <c r="H4" s="494"/>
      <c r="I4" s="494"/>
      <c r="J4" s="494"/>
      <c r="K4" s="495"/>
      <c r="L4" s="128"/>
      <c r="M4" s="224" t="s">
        <v>203</v>
      </c>
    </row>
    <row r="5" spans="1:14" ht="18" customHeight="1" x14ac:dyDescent="0.45">
      <c r="A5" s="128"/>
      <c r="B5" s="520" t="s">
        <v>116</v>
      </c>
      <c r="C5" s="520"/>
      <c r="D5" s="520"/>
      <c r="E5" s="520"/>
      <c r="F5" s="520"/>
      <c r="G5" s="520"/>
      <c r="H5" s="520"/>
      <c r="I5" s="520"/>
      <c r="J5" s="520"/>
      <c r="K5" s="520"/>
      <c r="L5" s="128"/>
      <c r="M5" s="224" t="s">
        <v>204</v>
      </c>
    </row>
    <row r="6" spans="1:14" ht="18" customHeight="1" x14ac:dyDescent="0.45">
      <c r="A6" s="128"/>
      <c r="B6" s="521" t="s">
        <v>117</v>
      </c>
      <c r="C6" s="521"/>
      <c r="D6" s="521"/>
      <c r="E6" s="521"/>
      <c r="F6" s="521"/>
      <c r="G6" s="521"/>
      <c r="H6" s="521"/>
      <c r="I6" s="521"/>
      <c r="J6" s="521"/>
      <c r="K6" s="521"/>
      <c r="L6" s="128"/>
      <c r="M6" s="224" t="s">
        <v>205</v>
      </c>
    </row>
    <row r="7" spans="1:14" ht="12" customHeight="1" thickBot="1" x14ac:dyDescent="0.25">
      <c r="A7" s="128"/>
      <c r="B7" s="129"/>
      <c r="C7" s="129"/>
      <c r="D7" s="129"/>
      <c r="E7" s="129"/>
      <c r="F7" s="129"/>
      <c r="G7" s="129"/>
      <c r="H7" s="130"/>
      <c r="I7" s="130"/>
      <c r="J7" s="130"/>
      <c r="K7" s="130"/>
      <c r="L7" s="128"/>
    </row>
    <row r="8" spans="1:14" ht="30" customHeight="1" x14ac:dyDescent="0.2">
      <c r="A8" s="128"/>
      <c r="B8" s="522" t="s">
        <v>0</v>
      </c>
      <c r="C8" s="523"/>
      <c r="D8" s="523"/>
      <c r="E8" s="524"/>
      <c r="F8" s="143" t="s">
        <v>21</v>
      </c>
      <c r="G8" s="143" t="s">
        <v>22</v>
      </c>
      <c r="H8" s="525"/>
      <c r="I8" s="526"/>
      <c r="J8" s="527"/>
      <c r="K8" s="212" t="s">
        <v>190</v>
      </c>
      <c r="L8" s="128"/>
    </row>
    <row r="9" spans="1:14" ht="21.75" customHeight="1" x14ac:dyDescent="0.2">
      <c r="A9" s="128"/>
      <c r="B9" s="373" t="s">
        <v>3</v>
      </c>
      <c r="C9" s="428" t="s">
        <v>4</v>
      </c>
      <c r="D9" s="379" t="str">
        <f>"過去5年間（"&amp;入力用!D17&amp;"）の企業の施工実績"</f>
        <v>過去5年間（令和元年度から令和5年度まで）の企業の施工実績</v>
      </c>
      <c r="E9" s="435"/>
      <c r="F9" s="134" t="s">
        <v>23</v>
      </c>
      <c r="G9" s="140">
        <v>3</v>
      </c>
      <c r="H9" s="512" t="s">
        <v>69</v>
      </c>
      <c r="I9" s="513"/>
      <c r="J9" s="514"/>
      <c r="K9" s="401"/>
      <c r="L9" s="128"/>
    </row>
    <row r="10" spans="1:14" ht="25.95" customHeight="1" x14ac:dyDescent="0.2">
      <c r="A10" s="128"/>
      <c r="B10" s="374"/>
      <c r="C10" s="428"/>
      <c r="D10" s="398"/>
      <c r="E10" s="436"/>
      <c r="F10" s="499" t="s">
        <v>7</v>
      </c>
      <c r="G10" s="500">
        <v>2</v>
      </c>
      <c r="H10" s="501" t="s">
        <v>133</v>
      </c>
      <c r="I10" s="502"/>
      <c r="J10" s="503"/>
      <c r="K10" s="401"/>
      <c r="L10" s="128"/>
    </row>
    <row r="11" spans="1:14" ht="13.95" customHeight="1" x14ac:dyDescent="0.2">
      <c r="A11" s="131" t="s">
        <v>70</v>
      </c>
      <c r="B11" s="374"/>
      <c r="C11" s="510"/>
      <c r="D11" s="398"/>
      <c r="E11" s="436"/>
      <c r="F11" s="499"/>
      <c r="G11" s="500"/>
      <c r="H11" s="504">
        <v>123456789</v>
      </c>
      <c r="I11" s="505"/>
      <c r="J11" s="506"/>
      <c r="K11" s="401"/>
      <c r="L11" s="128"/>
    </row>
    <row r="12" spans="1:14" ht="25.95" customHeight="1" x14ac:dyDescent="0.2">
      <c r="A12" s="131"/>
      <c r="B12" s="374"/>
      <c r="C12" s="510"/>
      <c r="D12" s="398"/>
      <c r="E12" s="436"/>
      <c r="F12" s="499" t="s">
        <v>11</v>
      </c>
      <c r="G12" s="500">
        <v>1</v>
      </c>
      <c r="H12" s="515"/>
      <c r="I12" s="516"/>
      <c r="J12" s="517"/>
      <c r="K12" s="401"/>
      <c r="L12" s="128"/>
    </row>
    <row r="13" spans="1:14" ht="13.95" customHeight="1" x14ac:dyDescent="0.2">
      <c r="A13" s="131" t="s">
        <v>70</v>
      </c>
      <c r="B13" s="374"/>
      <c r="C13" s="510"/>
      <c r="D13" s="398"/>
      <c r="E13" s="436"/>
      <c r="F13" s="499"/>
      <c r="G13" s="500"/>
      <c r="H13" s="504"/>
      <c r="I13" s="505"/>
      <c r="J13" s="506"/>
      <c r="K13" s="401"/>
      <c r="L13" s="128"/>
    </row>
    <row r="14" spans="1:14" ht="25.95" customHeight="1" x14ac:dyDescent="0.2">
      <c r="A14" s="131"/>
      <c r="B14" s="374"/>
      <c r="C14" s="510"/>
      <c r="D14" s="398"/>
      <c r="E14" s="436"/>
      <c r="F14" s="499" t="s">
        <v>12</v>
      </c>
      <c r="G14" s="500">
        <v>0</v>
      </c>
      <c r="H14" s="515"/>
      <c r="I14" s="516"/>
      <c r="J14" s="517"/>
      <c r="K14" s="415"/>
      <c r="L14" s="128"/>
    </row>
    <row r="15" spans="1:14" ht="13.95" customHeight="1" x14ac:dyDescent="0.2">
      <c r="A15" s="131" t="s">
        <v>70</v>
      </c>
      <c r="B15" s="374"/>
      <c r="C15" s="511"/>
      <c r="D15" s="434"/>
      <c r="E15" s="437"/>
      <c r="F15" s="518"/>
      <c r="G15" s="519"/>
      <c r="H15" s="507"/>
      <c r="I15" s="508"/>
      <c r="J15" s="509"/>
      <c r="K15" s="415"/>
      <c r="L15" s="128"/>
    </row>
    <row r="16" spans="1:14" ht="19.95" customHeight="1" x14ac:dyDescent="0.2">
      <c r="A16" s="128"/>
      <c r="B16" s="374"/>
      <c r="C16" s="528" t="s">
        <v>240</v>
      </c>
      <c r="D16" s="379" t="str">
        <f>"安城市発注の同工種工事における"&amp;入力用!D21&amp;"の工事成績評定の平均点"</f>
        <v>安城市発注の同工種工事における前々年度（令和4年度）の工事成績評定の平均点</v>
      </c>
      <c r="E16" s="397"/>
      <c r="F16" s="134" t="s">
        <v>13</v>
      </c>
      <c r="G16" s="140">
        <v>2</v>
      </c>
      <c r="H16" s="475"/>
      <c r="I16" s="476"/>
      <c r="J16" s="477"/>
      <c r="K16" s="478"/>
      <c r="L16" s="128"/>
      <c r="N16" s="17">
        <v>0</v>
      </c>
    </row>
    <row r="17" spans="1:14" ht="19.95" customHeight="1" x14ac:dyDescent="0.2">
      <c r="A17" s="128"/>
      <c r="B17" s="374"/>
      <c r="C17" s="529"/>
      <c r="D17" s="479"/>
      <c r="E17" s="480"/>
      <c r="F17" s="136" t="s">
        <v>225</v>
      </c>
      <c r="G17" s="137">
        <v>1</v>
      </c>
      <c r="H17" s="475"/>
      <c r="I17" s="476"/>
      <c r="J17" s="477"/>
      <c r="K17" s="478"/>
      <c r="L17" s="128"/>
      <c r="N17" s="17">
        <v>-1</v>
      </c>
    </row>
    <row r="18" spans="1:14" ht="19.95" customHeight="1" x14ac:dyDescent="0.2">
      <c r="A18" s="128"/>
      <c r="B18" s="374"/>
      <c r="C18" s="530"/>
      <c r="D18" s="481"/>
      <c r="E18" s="482"/>
      <c r="F18" s="138" t="s">
        <v>68</v>
      </c>
      <c r="G18" s="139">
        <v>0</v>
      </c>
      <c r="H18" s="475"/>
      <c r="I18" s="476"/>
      <c r="J18" s="477"/>
      <c r="K18" s="478"/>
      <c r="L18" s="128"/>
      <c r="N18" s="17">
        <v>-2</v>
      </c>
    </row>
    <row r="19" spans="1:14" ht="19.95" customHeight="1" x14ac:dyDescent="0.2">
      <c r="A19" s="128"/>
      <c r="B19" s="374"/>
      <c r="C19" s="376" t="s">
        <v>8</v>
      </c>
      <c r="D19" s="379" t="str">
        <f>"安城市発注の同工種工事の"&amp;入力用!D21&amp;"における「安城市優良施工業者」"</f>
        <v>安城市発注の同工種工事の前々年度（令和4年度）における「安城市優良施工業者」</v>
      </c>
      <c r="E19" s="397"/>
      <c r="F19" s="134" t="s">
        <v>226</v>
      </c>
      <c r="G19" s="140">
        <v>1</v>
      </c>
      <c r="H19" s="475"/>
      <c r="I19" s="476"/>
      <c r="J19" s="477"/>
      <c r="K19" s="478"/>
      <c r="L19" s="128"/>
      <c r="N19" s="17">
        <v>-3</v>
      </c>
    </row>
    <row r="20" spans="1:14" ht="19.95" customHeight="1" x14ac:dyDescent="0.2">
      <c r="A20" s="128"/>
      <c r="B20" s="374"/>
      <c r="C20" s="396"/>
      <c r="D20" s="481"/>
      <c r="E20" s="482"/>
      <c r="F20" s="138" t="s">
        <v>68</v>
      </c>
      <c r="G20" s="139">
        <v>0</v>
      </c>
      <c r="H20" s="475"/>
      <c r="I20" s="476"/>
      <c r="J20" s="477"/>
      <c r="K20" s="478"/>
      <c r="L20" s="128"/>
      <c r="N20" s="17">
        <v>-4</v>
      </c>
    </row>
    <row r="21" spans="1:14" ht="19.95" customHeight="1" x14ac:dyDescent="0.2">
      <c r="A21" s="128"/>
      <c r="B21" s="374"/>
      <c r="C21" s="376" t="s">
        <v>10</v>
      </c>
      <c r="D21" s="379" t="str">
        <f>"安城市発注の同工種工事の前々年度から過去3年間（"&amp;入力用!D22&amp;"）の工事成績評定が60点未満の評価実績"</f>
        <v>安城市発注の同工種工事の前々年度から過去3年間（令和2年度から令和4年度まで）の工事成績評定が60点未満の評価実績</v>
      </c>
      <c r="E21" s="397"/>
      <c r="F21" s="134" t="s">
        <v>254</v>
      </c>
      <c r="G21" s="140">
        <v>-1</v>
      </c>
      <c r="H21" s="475"/>
      <c r="I21" s="476"/>
      <c r="J21" s="477"/>
      <c r="K21" s="478"/>
      <c r="L21" s="128"/>
      <c r="N21" s="17">
        <v>-5</v>
      </c>
    </row>
    <row r="22" spans="1:14" ht="19.95" customHeight="1" x14ac:dyDescent="0.2">
      <c r="A22" s="128"/>
      <c r="B22" s="374"/>
      <c r="C22" s="396"/>
      <c r="D22" s="434"/>
      <c r="E22" s="429"/>
      <c r="F22" s="138" t="s">
        <v>68</v>
      </c>
      <c r="G22" s="139">
        <v>0</v>
      </c>
      <c r="H22" s="475"/>
      <c r="I22" s="476"/>
      <c r="J22" s="477"/>
      <c r="K22" s="478"/>
      <c r="L22" s="128"/>
    </row>
    <row r="23" spans="1:14" ht="19.95" customHeight="1" x14ac:dyDescent="0.2">
      <c r="A23" s="128"/>
      <c r="B23" s="374"/>
      <c r="C23" s="376" t="s">
        <v>246</v>
      </c>
      <c r="D23" s="379" t="s">
        <v>270</v>
      </c>
      <c r="E23" s="435"/>
      <c r="F23" s="136" t="s">
        <v>264</v>
      </c>
      <c r="G23" s="243">
        <v>3</v>
      </c>
      <c r="H23" s="475"/>
      <c r="I23" s="476"/>
      <c r="J23" s="477"/>
      <c r="K23" s="478"/>
      <c r="L23" s="128"/>
      <c r="M23" s="127" t="s">
        <v>263</v>
      </c>
    </row>
    <row r="24" spans="1:14" ht="19.95" customHeight="1" x14ac:dyDescent="0.2">
      <c r="A24" s="128"/>
      <c r="B24" s="374"/>
      <c r="C24" s="428"/>
      <c r="D24" s="398"/>
      <c r="E24" s="436"/>
      <c r="F24" s="136" t="s">
        <v>256</v>
      </c>
      <c r="G24" s="243">
        <v>2</v>
      </c>
      <c r="H24" s="475"/>
      <c r="I24" s="476"/>
      <c r="J24" s="477"/>
      <c r="K24" s="478"/>
      <c r="L24" s="128"/>
      <c r="M24" s="127" t="s">
        <v>263</v>
      </c>
    </row>
    <row r="25" spans="1:14" ht="19.95" customHeight="1" x14ac:dyDescent="0.2">
      <c r="A25" s="128"/>
      <c r="B25" s="374"/>
      <c r="C25" s="428"/>
      <c r="D25" s="398"/>
      <c r="E25" s="436"/>
      <c r="F25" s="136" t="s">
        <v>257</v>
      </c>
      <c r="G25" s="243">
        <v>1</v>
      </c>
      <c r="H25" s="475"/>
      <c r="I25" s="476"/>
      <c r="J25" s="477"/>
      <c r="K25" s="478"/>
      <c r="L25" s="128"/>
      <c r="M25" s="127" t="s">
        <v>263</v>
      </c>
    </row>
    <row r="26" spans="1:14" ht="19.95" customHeight="1" x14ac:dyDescent="0.2">
      <c r="A26" s="128"/>
      <c r="B26" s="374"/>
      <c r="C26" s="396"/>
      <c r="D26" s="434"/>
      <c r="E26" s="437"/>
      <c r="F26" s="138" t="s">
        <v>68</v>
      </c>
      <c r="G26" s="244">
        <v>0</v>
      </c>
      <c r="H26" s="475"/>
      <c r="I26" s="476"/>
      <c r="J26" s="477"/>
      <c r="K26" s="478"/>
      <c r="L26" s="128"/>
      <c r="M26" s="127" t="s">
        <v>263</v>
      </c>
    </row>
    <row r="27" spans="1:14" ht="19.95" customHeight="1" x14ac:dyDescent="0.2">
      <c r="A27" s="128"/>
      <c r="B27" s="374"/>
      <c r="C27" s="407" t="str">
        <f>IF(AND(入力用!D9=入力用!J5,入力用!D9=入力用!J8,入力用!D9=入力用!J11),"⑤","⑥")</f>
        <v>⑥</v>
      </c>
      <c r="D27" s="409" t="s">
        <v>228</v>
      </c>
      <c r="E27" s="410"/>
      <c r="F27" s="134" t="s">
        <v>261</v>
      </c>
      <c r="G27" s="140">
        <v>1</v>
      </c>
      <c r="H27" s="400"/>
      <c r="I27" s="400"/>
      <c r="J27" s="400"/>
      <c r="K27" s="401"/>
      <c r="L27" s="128"/>
    </row>
    <row r="28" spans="1:14" ht="19.95" customHeight="1" x14ac:dyDescent="0.2">
      <c r="A28" s="128"/>
      <c r="B28" s="374"/>
      <c r="C28" s="407"/>
      <c r="D28" s="411"/>
      <c r="E28" s="412"/>
      <c r="F28" s="136" t="s">
        <v>164</v>
      </c>
      <c r="G28" s="141">
        <v>0.5</v>
      </c>
      <c r="H28" s="400"/>
      <c r="I28" s="400"/>
      <c r="J28" s="400"/>
      <c r="K28" s="415"/>
      <c r="L28" s="128"/>
    </row>
    <row r="29" spans="1:14" ht="19.95" customHeight="1" x14ac:dyDescent="0.2">
      <c r="A29" s="128"/>
      <c r="B29" s="374"/>
      <c r="C29" s="408"/>
      <c r="D29" s="413"/>
      <c r="E29" s="414"/>
      <c r="F29" s="138" t="s">
        <v>216</v>
      </c>
      <c r="G29" s="142">
        <v>0</v>
      </c>
      <c r="H29" s="400"/>
      <c r="I29" s="400"/>
      <c r="J29" s="400"/>
      <c r="K29" s="415"/>
      <c r="L29" s="128"/>
    </row>
    <row r="30" spans="1:14" ht="19.95" customHeight="1" x14ac:dyDescent="0.2">
      <c r="A30" s="128"/>
      <c r="B30" s="374"/>
      <c r="C30" s="376" t="str">
        <f>IF(AND(入力用!D9=入力用!J5,入力用!D9=入力用!J8,入力用!D9=入力用!J11),"⑥","⑦")</f>
        <v>⑦</v>
      </c>
      <c r="D30" s="544" t="s">
        <v>227</v>
      </c>
      <c r="E30" s="545"/>
      <c r="F30" s="134" t="s">
        <v>62</v>
      </c>
      <c r="G30" s="140">
        <v>1</v>
      </c>
      <c r="H30" s="548"/>
      <c r="I30" s="549"/>
      <c r="J30" s="550"/>
      <c r="K30" s="415"/>
      <c r="L30" s="128"/>
    </row>
    <row r="31" spans="1:14" ht="19.95" customHeight="1" x14ac:dyDescent="0.2">
      <c r="A31" s="128"/>
      <c r="B31" s="374"/>
      <c r="C31" s="396"/>
      <c r="D31" s="546"/>
      <c r="E31" s="547"/>
      <c r="F31" s="138" t="s">
        <v>68</v>
      </c>
      <c r="G31" s="231">
        <v>0</v>
      </c>
      <c r="H31" s="551"/>
      <c r="I31" s="552"/>
      <c r="J31" s="553"/>
      <c r="K31" s="448"/>
      <c r="L31" s="128"/>
    </row>
    <row r="32" spans="1:14" ht="19.95" customHeight="1" x14ac:dyDescent="0.2">
      <c r="A32" s="131" t="s">
        <v>71</v>
      </c>
      <c r="B32" s="374"/>
      <c r="C32" s="376" t="str">
        <f>IF(AND(入力用!D9=入力用!J5,入力用!D9=入力用!J8,入力用!D9=入力用!J11),"⑦","⑧")</f>
        <v>⑧</v>
      </c>
      <c r="D32" s="544" t="s">
        <v>229</v>
      </c>
      <c r="E32" s="545"/>
      <c r="F32" s="134" t="s">
        <v>161</v>
      </c>
      <c r="G32" s="140">
        <v>1</v>
      </c>
      <c r="H32" s="548"/>
      <c r="I32" s="549"/>
      <c r="J32" s="549"/>
      <c r="K32" s="558"/>
      <c r="L32" s="128"/>
    </row>
    <row r="33" spans="1:13" ht="19.95" customHeight="1" x14ac:dyDescent="0.2">
      <c r="A33" s="131"/>
      <c r="B33" s="374"/>
      <c r="C33" s="428"/>
      <c r="D33" s="554"/>
      <c r="E33" s="555"/>
      <c r="F33" s="136" t="s">
        <v>162</v>
      </c>
      <c r="G33" s="141">
        <v>0.5</v>
      </c>
      <c r="H33" s="556"/>
      <c r="I33" s="557"/>
      <c r="J33" s="557"/>
      <c r="K33" s="559"/>
      <c r="L33" s="128"/>
    </row>
    <row r="34" spans="1:13" ht="19.95" customHeight="1" thickBot="1" x14ac:dyDescent="0.25">
      <c r="A34" s="131" t="s">
        <v>71</v>
      </c>
      <c r="B34" s="374"/>
      <c r="C34" s="396"/>
      <c r="D34" s="546"/>
      <c r="E34" s="547"/>
      <c r="F34" s="138" t="s">
        <v>91</v>
      </c>
      <c r="G34" s="142">
        <v>0</v>
      </c>
      <c r="H34" s="551"/>
      <c r="I34" s="552"/>
      <c r="J34" s="552"/>
      <c r="K34" s="560"/>
      <c r="L34" s="128"/>
    </row>
    <row r="35" spans="1:13" ht="21.75" customHeight="1" thickTop="1" thickBot="1" x14ac:dyDescent="0.25">
      <c r="A35" s="128"/>
      <c r="B35" s="375"/>
      <c r="C35" s="402" t="s">
        <v>274</v>
      </c>
      <c r="D35" s="403"/>
      <c r="E35" s="403"/>
      <c r="F35" s="403"/>
      <c r="G35" s="404"/>
      <c r="H35" s="34"/>
      <c r="I35" s="5"/>
      <c r="J35" s="35"/>
      <c r="K35" s="12" t="str">
        <f>IF(OR(K9="",K16="",K19="",K21="",K27="",K30="",K32=""),"-",SUM(K9:K34))</f>
        <v>-</v>
      </c>
      <c r="L35" s="128"/>
      <c r="M35" s="233" t="s">
        <v>258</v>
      </c>
    </row>
    <row r="36" spans="1:13" ht="13.8" thickTop="1" x14ac:dyDescent="0.2">
      <c r="A36" s="128"/>
      <c r="B36" s="531" t="s">
        <v>0</v>
      </c>
      <c r="C36" s="532"/>
      <c r="D36" s="532"/>
      <c r="E36" s="532"/>
      <c r="F36" s="535" t="s">
        <v>21</v>
      </c>
      <c r="G36" s="537" t="s">
        <v>22</v>
      </c>
      <c r="H36" s="539" t="s">
        <v>191</v>
      </c>
      <c r="I36" s="540"/>
      <c r="J36" s="541"/>
      <c r="K36" s="542"/>
      <c r="L36" s="128"/>
    </row>
    <row r="37" spans="1:13" ht="14.4" x14ac:dyDescent="0.2">
      <c r="A37" s="128"/>
      <c r="B37" s="533"/>
      <c r="C37" s="534"/>
      <c r="D37" s="534"/>
      <c r="E37" s="534"/>
      <c r="F37" s="536"/>
      <c r="G37" s="538"/>
      <c r="H37" s="145" t="s">
        <v>4</v>
      </c>
      <c r="I37" s="145" t="s">
        <v>6</v>
      </c>
      <c r="J37" s="146" t="s">
        <v>8</v>
      </c>
      <c r="K37" s="543"/>
      <c r="L37" s="128"/>
    </row>
    <row r="38" spans="1:13" ht="19.95" customHeight="1" x14ac:dyDescent="0.2">
      <c r="A38" s="128"/>
      <c r="B38" s="373" t="s">
        <v>24</v>
      </c>
      <c r="C38" s="376" t="s">
        <v>4</v>
      </c>
      <c r="D38" s="411" t="s">
        <v>271</v>
      </c>
      <c r="E38" s="412"/>
      <c r="F38" s="134" t="s">
        <v>1</v>
      </c>
      <c r="G38" s="140">
        <v>3</v>
      </c>
      <c r="H38" s="431"/>
      <c r="I38" s="431"/>
      <c r="J38" s="431"/>
      <c r="K38" s="460"/>
      <c r="L38" s="128"/>
    </row>
    <row r="39" spans="1:13" ht="19.95" customHeight="1" x14ac:dyDescent="0.2">
      <c r="A39" s="128"/>
      <c r="B39" s="374"/>
      <c r="C39" s="428"/>
      <c r="D39" s="411"/>
      <c r="E39" s="412"/>
      <c r="F39" s="136" t="s">
        <v>7</v>
      </c>
      <c r="G39" s="137">
        <v>2</v>
      </c>
      <c r="H39" s="474"/>
      <c r="I39" s="474"/>
      <c r="J39" s="474"/>
      <c r="K39" s="460"/>
      <c r="L39" s="128"/>
    </row>
    <row r="40" spans="1:13" ht="19.95" customHeight="1" x14ac:dyDescent="0.2">
      <c r="A40" s="128"/>
      <c r="B40" s="374"/>
      <c r="C40" s="428"/>
      <c r="D40" s="411"/>
      <c r="E40" s="412"/>
      <c r="F40" s="136" t="s">
        <v>11</v>
      </c>
      <c r="G40" s="137">
        <v>1</v>
      </c>
      <c r="H40" s="474"/>
      <c r="I40" s="474"/>
      <c r="J40" s="474"/>
      <c r="K40" s="460"/>
      <c r="L40" s="128"/>
    </row>
    <row r="41" spans="1:13" ht="19.95" customHeight="1" x14ac:dyDescent="0.2">
      <c r="A41" s="128"/>
      <c r="B41" s="374"/>
      <c r="C41" s="396"/>
      <c r="D41" s="413"/>
      <c r="E41" s="414"/>
      <c r="F41" s="138" t="s">
        <v>12</v>
      </c>
      <c r="G41" s="139">
        <v>0</v>
      </c>
      <c r="H41" s="457"/>
      <c r="I41" s="457"/>
      <c r="J41" s="457"/>
      <c r="K41" s="460"/>
      <c r="L41" s="128"/>
    </row>
    <row r="42" spans="1:13" ht="19.95" customHeight="1" x14ac:dyDescent="0.2">
      <c r="A42" s="128"/>
      <c r="B42" s="374"/>
      <c r="C42" s="376" t="s">
        <v>6</v>
      </c>
      <c r="D42" s="379" t="str">
        <f>"安城市発注の同工種工事の前々年度から過去3年間（"&amp;入力用!D22&amp;"）の工事成績評定が80点以上の評価実績"</f>
        <v>安城市発注の同工種工事の前々年度から過去3年間（令和2年度から令和4年度まで）の工事成績評定が80点以上の評価実績</v>
      </c>
      <c r="E42" s="380"/>
      <c r="F42" s="136" t="s">
        <v>248</v>
      </c>
      <c r="G42" s="137">
        <v>2</v>
      </c>
      <c r="H42" s="431"/>
      <c r="I42" s="431"/>
      <c r="J42" s="431"/>
      <c r="K42" s="460"/>
      <c r="L42" s="128"/>
    </row>
    <row r="43" spans="1:13" ht="19.95" customHeight="1" x14ac:dyDescent="0.2">
      <c r="A43" s="128"/>
      <c r="B43" s="374"/>
      <c r="C43" s="377"/>
      <c r="D43" s="381"/>
      <c r="E43" s="382"/>
      <c r="F43" s="136" t="s">
        <v>11</v>
      </c>
      <c r="G43" s="137">
        <v>1</v>
      </c>
      <c r="H43" s="432"/>
      <c r="I43" s="432"/>
      <c r="J43" s="432"/>
      <c r="K43" s="460"/>
      <c r="L43" s="128"/>
    </row>
    <row r="44" spans="1:13" ht="19.95" customHeight="1" x14ac:dyDescent="0.2">
      <c r="A44" s="128"/>
      <c r="B44" s="374"/>
      <c r="C44" s="378"/>
      <c r="D44" s="383"/>
      <c r="E44" s="384"/>
      <c r="F44" s="138" t="s">
        <v>12</v>
      </c>
      <c r="G44" s="139">
        <v>0</v>
      </c>
      <c r="H44" s="433"/>
      <c r="I44" s="433"/>
      <c r="J44" s="433"/>
      <c r="K44" s="461"/>
      <c r="L44" s="128"/>
    </row>
    <row r="45" spans="1:13" ht="19.95" customHeight="1" x14ac:dyDescent="0.2">
      <c r="A45" s="128"/>
      <c r="B45" s="374"/>
      <c r="C45" s="376" t="s">
        <v>8</v>
      </c>
      <c r="D45" s="379" t="str">
        <f>"安城市発注の同工種工事の前々年度から過去3年間（"&amp;入力用!D22&amp;"）の優良評価"</f>
        <v>安城市発注の同工種工事の前々年度から過去3年間（令和2年度から令和4年度まで）の優良評価</v>
      </c>
      <c r="E45" s="397"/>
      <c r="F45" s="134" t="s">
        <v>17</v>
      </c>
      <c r="G45" s="140">
        <v>3</v>
      </c>
      <c r="H45" s="431"/>
      <c r="I45" s="431"/>
      <c r="J45" s="431"/>
      <c r="K45" s="460"/>
      <c r="L45" s="128"/>
    </row>
    <row r="46" spans="1:13" ht="19.95" customHeight="1" x14ac:dyDescent="0.2">
      <c r="A46" s="128"/>
      <c r="B46" s="374"/>
      <c r="C46" s="428"/>
      <c r="D46" s="434"/>
      <c r="E46" s="429"/>
      <c r="F46" s="138" t="s">
        <v>12</v>
      </c>
      <c r="G46" s="139">
        <v>0</v>
      </c>
      <c r="H46" s="457"/>
      <c r="I46" s="457"/>
      <c r="J46" s="457"/>
      <c r="K46" s="460"/>
      <c r="L46" s="128"/>
    </row>
    <row r="47" spans="1:13" ht="19.95" customHeight="1" x14ac:dyDescent="0.2">
      <c r="A47" s="128"/>
      <c r="B47" s="374"/>
      <c r="C47" s="376" t="s">
        <v>10</v>
      </c>
      <c r="D47" s="379" t="s">
        <v>243</v>
      </c>
      <c r="E47" s="397"/>
      <c r="F47" s="134" t="s">
        <v>218</v>
      </c>
      <c r="G47" s="140">
        <v>1</v>
      </c>
      <c r="H47" s="431"/>
      <c r="I47" s="431"/>
      <c r="J47" s="431"/>
      <c r="K47" s="461"/>
      <c r="L47" s="128"/>
    </row>
    <row r="48" spans="1:13" ht="19.95" customHeight="1" x14ac:dyDescent="0.2">
      <c r="A48" s="128"/>
      <c r="B48" s="374"/>
      <c r="C48" s="396"/>
      <c r="D48" s="434"/>
      <c r="E48" s="429"/>
      <c r="F48" s="138" t="s">
        <v>68</v>
      </c>
      <c r="G48" s="139">
        <v>0</v>
      </c>
      <c r="H48" s="457"/>
      <c r="I48" s="457"/>
      <c r="J48" s="457"/>
      <c r="K48" s="462"/>
      <c r="L48" s="128"/>
    </row>
    <row r="49" spans="1:13" ht="19.95" customHeight="1" x14ac:dyDescent="0.2">
      <c r="A49" s="128"/>
      <c r="B49" s="374"/>
      <c r="C49" s="376" t="s">
        <v>249</v>
      </c>
      <c r="D49" s="379" t="s">
        <v>259</v>
      </c>
      <c r="E49" s="380"/>
      <c r="F49" s="134" t="s">
        <v>250</v>
      </c>
      <c r="G49" s="140">
        <v>1</v>
      </c>
      <c r="H49" s="385"/>
      <c r="I49" s="385"/>
      <c r="J49" s="385"/>
      <c r="K49" s="6"/>
      <c r="L49" s="128"/>
    </row>
    <row r="50" spans="1:13" ht="19.95" customHeight="1" x14ac:dyDescent="0.2">
      <c r="A50" s="128"/>
      <c r="B50" s="374"/>
      <c r="C50" s="377"/>
      <c r="D50" s="381"/>
      <c r="E50" s="382"/>
      <c r="F50" s="136" t="s">
        <v>251</v>
      </c>
      <c r="G50" s="234">
        <v>0.5</v>
      </c>
      <c r="H50" s="386"/>
      <c r="I50" s="386"/>
      <c r="J50" s="386"/>
      <c r="K50" s="6"/>
      <c r="L50" s="128"/>
    </row>
    <row r="51" spans="1:13" ht="19.95" customHeight="1" x14ac:dyDescent="0.2">
      <c r="A51" s="128"/>
      <c r="B51" s="374"/>
      <c r="C51" s="378"/>
      <c r="D51" s="383"/>
      <c r="E51" s="384"/>
      <c r="F51" s="138" t="s">
        <v>252</v>
      </c>
      <c r="G51" s="235">
        <v>0</v>
      </c>
      <c r="H51" s="387"/>
      <c r="I51" s="387"/>
      <c r="J51" s="387"/>
      <c r="K51" s="236"/>
      <c r="L51" s="128"/>
    </row>
    <row r="52" spans="1:13" ht="21.75" customHeight="1" thickBot="1" x14ac:dyDescent="0.25">
      <c r="A52" s="128"/>
      <c r="B52" s="374"/>
      <c r="C52" s="388" t="s">
        <v>142</v>
      </c>
      <c r="D52" s="389"/>
      <c r="E52" s="389"/>
      <c r="F52" s="389"/>
      <c r="G52" s="390"/>
      <c r="H52" s="237" t="str">
        <f>IF(OR(H38="",H42="",H45="",H47="",H49=""),"-",SUM(H38:H49))</f>
        <v>-</v>
      </c>
      <c r="I52" s="237" t="str">
        <f>IF(OR(I38="",I42="",I45="",I47="",I49=""),"-",SUM(I38:I49))</f>
        <v>-</v>
      </c>
      <c r="J52" s="238" t="str">
        <f>IF(OR(J38="",J42="",J45="",J47="",J49=""),"-",SUM(J38:J49))</f>
        <v>-</v>
      </c>
      <c r="K52" s="6"/>
      <c r="L52" s="128"/>
    </row>
    <row r="53" spans="1:13" ht="21.75" customHeight="1" thickTop="1" thickBot="1" x14ac:dyDescent="0.25">
      <c r="A53" s="128"/>
      <c r="B53" s="375"/>
      <c r="C53" s="391" t="s">
        <v>141</v>
      </c>
      <c r="D53" s="392"/>
      <c r="E53" s="392"/>
      <c r="F53" s="392"/>
      <c r="G53" s="392"/>
      <c r="H53" s="393" t="str">
        <f>IF(AND(H52="-",I52="-",J52="-"),"-",MIN(H52:J52))</f>
        <v>-</v>
      </c>
      <c r="I53" s="394"/>
      <c r="J53" s="395"/>
      <c r="K53" s="7"/>
      <c r="L53" s="128"/>
    </row>
    <row r="54" spans="1:13" ht="30" customHeight="1" thickTop="1" x14ac:dyDescent="0.2">
      <c r="A54" s="128"/>
      <c r="B54" s="455" t="s">
        <v>0</v>
      </c>
      <c r="C54" s="456"/>
      <c r="D54" s="456"/>
      <c r="E54" s="456"/>
      <c r="F54" s="144" t="s">
        <v>21</v>
      </c>
      <c r="G54" s="144" t="s">
        <v>22</v>
      </c>
      <c r="H54" s="425"/>
      <c r="I54" s="426"/>
      <c r="J54" s="427"/>
      <c r="K54" s="213" t="s">
        <v>190</v>
      </c>
      <c r="L54" s="128"/>
      <c r="M54" s="126"/>
    </row>
    <row r="55" spans="1:13" ht="19.95" hidden="1" customHeight="1" x14ac:dyDescent="0.2">
      <c r="A55" s="128"/>
      <c r="B55" s="373" t="s">
        <v>65</v>
      </c>
      <c r="C55" s="416" t="s">
        <v>4</v>
      </c>
      <c r="D55" s="418" t="s">
        <v>230</v>
      </c>
      <c r="E55" s="419"/>
      <c r="F55" s="228" t="s">
        <v>231</v>
      </c>
      <c r="G55" s="132">
        <v>1</v>
      </c>
      <c r="H55" s="422"/>
      <c r="I55" s="423"/>
      <c r="J55" s="424"/>
      <c r="K55" s="401"/>
      <c r="L55" s="128"/>
      <c r="M55" s="127" t="s">
        <v>192</v>
      </c>
    </row>
    <row r="56" spans="1:13" ht="19.95" hidden="1" customHeight="1" x14ac:dyDescent="0.2">
      <c r="A56" s="128"/>
      <c r="B56" s="458"/>
      <c r="C56" s="417"/>
      <c r="D56" s="420"/>
      <c r="E56" s="421"/>
      <c r="F56" s="229" t="s">
        <v>68</v>
      </c>
      <c r="G56" s="133">
        <v>0</v>
      </c>
      <c r="H56" s="425"/>
      <c r="I56" s="426"/>
      <c r="J56" s="427"/>
      <c r="K56" s="401"/>
      <c r="L56" s="128"/>
      <c r="M56" s="127" t="s">
        <v>192</v>
      </c>
    </row>
    <row r="57" spans="1:13" ht="19.95" hidden="1" customHeight="1" x14ac:dyDescent="0.2">
      <c r="A57" s="128"/>
      <c r="B57" s="458"/>
      <c r="C57" s="416" t="s">
        <v>14</v>
      </c>
      <c r="D57" s="418" t="s">
        <v>232</v>
      </c>
      <c r="E57" s="419"/>
      <c r="F57" s="228" t="s">
        <v>90</v>
      </c>
      <c r="G57" s="132">
        <v>1</v>
      </c>
      <c r="H57" s="422"/>
      <c r="I57" s="423"/>
      <c r="J57" s="424"/>
      <c r="K57" s="401"/>
      <c r="L57" s="128"/>
      <c r="M57" s="127" t="s">
        <v>192</v>
      </c>
    </row>
    <row r="58" spans="1:13" ht="19.95" hidden="1" customHeight="1" x14ac:dyDescent="0.2">
      <c r="A58" s="128"/>
      <c r="B58" s="458"/>
      <c r="C58" s="417"/>
      <c r="D58" s="420"/>
      <c r="E58" s="421"/>
      <c r="F58" s="229" t="s">
        <v>91</v>
      </c>
      <c r="G58" s="133">
        <v>0</v>
      </c>
      <c r="H58" s="425"/>
      <c r="I58" s="426"/>
      <c r="J58" s="427"/>
      <c r="K58" s="401"/>
      <c r="L58" s="128"/>
      <c r="M58" s="127" t="s">
        <v>192</v>
      </c>
    </row>
    <row r="59" spans="1:13" ht="20.100000000000001" customHeight="1" x14ac:dyDescent="0.2">
      <c r="A59" s="131" t="s">
        <v>70</v>
      </c>
      <c r="B59" s="458"/>
      <c r="C59" s="376" t="str">
        <f>IF(入力用!D11="市内","①","③")</f>
        <v>①</v>
      </c>
      <c r="D59" s="397" t="s">
        <v>272</v>
      </c>
      <c r="E59" s="397"/>
      <c r="F59" s="134" t="s">
        <v>233</v>
      </c>
      <c r="G59" s="135">
        <v>2</v>
      </c>
      <c r="H59" s="430"/>
      <c r="I59" s="430"/>
      <c r="J59" s="430"/>
      <c r="K59" s="463"/>
      <c r="L59" s="128"/>
      <c r="M59" s="126"/>
    </row>
    <row r="60" spans="1:13" ht="20.100000000000001" customHeight="1" x14ac:dyDescent="0.2">
      <c r="A60" s="131" t="s">
        <v>70</v>
      </c>
      <c r="B60" s="458"/>
      <c r="C60" s="428"/>
      <c r="D60" s="399"/>
      <c r="E60" s="399"/>
      <c r="F60" s="136" t="s">
        <v>234</v>
      </c>
      <c r="G60" s="241">
        <v>1</v>
      </c>
      <c r="H60" s="430"/>
      <c r="I60" s="430"/>
      <c r="J60" s="430"/>
      <c r="K60" s="463"/>
      <c r="L60" s="128"/>
      <c r="M60" s="126"/>
    </row>
    <row r="61" spans="1:13" ht="20.100000000000001" customHeight="1" x14ac:dyDescent="0.2">
      <c r="A61" s="131" t="s">
        <v>70</v>
      </c>
      <c r="B61" s="458"/>
      <c r="C61" s="396"/>
      <c r="D61" s="429"/>
      <c r="E61" s="429"/>
      <c r="F61" s="138" t="s">
        <v>68</v>
      </c>
      <c r="G61" s="242">
        <v>0</v>
      </c>
      <c r="H61" s="430"/>
      <c r="I61" s="430"/>
      <c r="J61" s="430"/>
      <c r="K61" s="463"/>
      <c r="L61" s="128"/>
      <c r="M61" s="126"/>
    </row>
    <row r="62" spans="1:13" ht="19.95" customHeight="1" x14ac:dyDescent="0.2">
      <c r="A62" s="128"/>
      <c r="B62" s="458"/>
      <c r="C62" s="376" t="str">
        <f>IF(入力用!D11="市内","②","④")</f>
        <v>②</v>
      </c>
      <c r="D62" s="379" t="s">
        <v>242</v>
      </c>
      <c r="E62" s="397"/>
      <c r="F62" s="134" t="str">
        <f>入力用!D28</f>
        <v>３台以上</v>
      </c>
      <c r="G62" s="140">
        <v>1</v>
      </c>
      <c r="H62" s="400"/>
      <c r="I62" s="400"/>
      <c r="J62" s="400"/>
      <c r="K62" s="401"/>
      <c r="L62" s="128"/>
    </row>
    <row r="63" spans="1:13" ht="19.95" customHeight="1" x14ac:dyDescent="0.2">
      <c r="A63" s="128"/>
      <c r="B63" s="458"/>
      <c r="C63" s="396"/>
      <c r="D63" s="398"/>
      <c r="E63" s="399"/>
      <c r="F63" s="138" t="str">
        <f>入力用!D29</f>
        <v>上記以外</v>
      </c>
      <c r="G63" s="242">
        <v>0</v>
      </c>
      <c r="H63" s="400"/>
      <c r="I63" s="400"/>
      <c r="J63" s="400"/>
      <c r="K63" s="401"/>
      <c r="L63" s="128"/>
    </row>
    <row r="64" spans="1:13" ht="20.100000000000001" customHeight="1" x14ac:dyDescent="0.2">
      <c r="A64" s="128"/>
      <c r="B64" s="458"/>
      <c r="C64" s="376" t="str">
        <f>IF(入力用!D11="市内","③","⑤")</f>
        <v>③</v>
      </c>
      <c r="D64" s="379" t="str">
        <f>入力用!K27</f>
        <v>災害対策業務委託の受託</v>
      </c>
      <c r="E64" s="435"/>
      <c r="F64" s="134" t="s">
        <v>2</v>
      </c>
      <c r="G64" s="140">
        <v>1</v>
      </c>
      <c r="H64" s="438"/>
      <c r="I64" s="439"/>
      <c r="J64" s="440"/>
      <c r="K64" s="401"/>
      <c r="L64" s="128"/>
      <c r="M64" s="127" t="s">
        <v>193</v>
      </c>
    </row>
    <row r="65" spans="1:13" ht="19.95" customHeight="1" x14ac:dyDescent="0.2">
      <c r="A65" s="128"/>
      <c r="B65" s="458"/>
      <c r="C65" s="396"/>
      <c r="D65" s="434"/>
      <c r="E65" s="437"/>
      <c r="F65" s="138" t="s">
        <v>68</v>
      </c>
      <c r="G65" s="242">
        <v>0</v>
      </c>
      <c r="H65" s="444"/>
      <c r="I65" s="445"/>
      <c r="J65" s="446"/>
      <c r="K65" s="401"/>
      <c r="L65" s="128"/>
      <c r="M65" s="127" t="s">
        <v>193</v>
      </c>
    </row>
    <row r="66" spans="1:13" ht="19.95" hidden="1" customHeight="1" x14ac:dyDescent="0.2">
      <c r="A66" s="128"/>
      <c r="B66" s="458"/>
      <c r="C66" s="376" t="str">
        <f>IF(入力用!D11="市内","③","⑤")</f>
        <v>③</v>
      </c>
      <c r="D66" s="379" t="str">
        <f>入力用!K28</f>
        <v>被災建築物応急危険度判定士の雇用</v>
      </c>
      <c r="E66" s="435"/>
      <c r="F66" s="134" t="s">
        <v>235</v>
      </c>
      <c r="G66" s="140">
        <v>1</v>
      </c>
      <c r="H66" s="438"/>
      <c r="I66" s="439"/>
      <c r="J66" s="440"/>
      <c r="K66" s="401"/>
      <c r="L66" s="128"/>
      <c r="M66" s="127" t="s">
        <v>194</v>
      </c>
    </row>
    <row r="67" spans="1:13" ht="19.95" hidden="1" customHeight="1" x14ac:dyDescent="0.2">
      <c r="A67" s="128"/>
      <c r="B67" s="458"/>
      <c r="C67" s="428"/>
      <c r="D67" s="398"/>
      <c r="E67" s="436"/>
      <c r="F67" s="136" t="s">
        <v>236</v>
      </c>
      <c r="G67" s="241">
        <v>0.5</v>
      </c>
      <c r="H67" s="441"/>
      <c r="I67" s="442"/>
      <c r="J67" s="443"/>
      <c r="K67" s="401"/>
      <c r="L67" s="128"/>
      <c r="M67" s="127" t="s">
        <v>194</v>
      </c>
    </row>
    <row r="68" spans="1:13" ht="19.95" hidden="1" customHeight="1" x14ac:dyDescent="0.2">
      <c r="A68" s="128"/>
      <c r="B68" s="458"/>
      <c r="C68" s="396"/>
      <c r="D68" s="434"/>
      <c r="E68" s="437"/>
      <c r="F68" s="138" t="s">
        <v>68</v>
      </c>
      <c r="G68" s="242">
        <v>0</v>
      </c>
      <c r="H68" s="444"/>
      <c r="I68" s="445"/>
      <c r="J68" s="446"/>
      <c r="K68" s="401"/>
      <c r="L68" s="128"/>
      <c r="M68" s="127" t="s">
        <v>194</v>
      </c>
    </row>
    <row r="69" spans="1:13" ht="19.95" hidden="1" customHeight="1" x14ac:dyDescent="0.2">
      <c r="A69" s="128"/>
      <c r="B69" s="458"/>
      <c r="C69" s="376" t="str">
        <f>IF(入力用!D11="市内","③","⑤")</f>
        <v>③</v>
      </c>
      <c r="D69" s="379" t="str">
        <f>入力用!K29</f>
        <v>前年度（令和5年度）の水道施設緊急修繕協定締結及び前年度（令和5年度）の活動実績</v>
      </c>
      <c r="E69" s="435"/>
      <c r="F69" s="134" t="s">
        <v>233</v>
      </c>
      <c r="G69" s="140">
        <v>1</v>
      </c>
      <c r="H69" s="438"/>
      <c r="I69" s="439"/>
      <c r="J69" s="440"/>
      <c r="K69" s="415"/>
      <c r="L69" s="128"/>
      <c r="M69" s="127" t="s">
        <v>195</v>
      </c>
    </row>
    <row r="70" spans="1:13" ht="19.95" hidden="1" customHeight="1" x14ac:dyDescent="0.2">
      <c r="A70" s="128"/>
      <c r="B70" s="458"/>
      <c r="C70" s="428"/>
      <c r="D70" s="398"/>
      <c r="E70" s="436"/>
      <c r="F70" s="136" t="s">
        <v>134</v>
      </c>
      <c r="G70" s="241">
        <v>0.5</v>
      </c>
      <c r="H70" s="441"/>
      <c r="I70" s="442"/>
      <c r="J70" s="443"/>
      <c r="K70" s="447"/>
      <c r="L70" s="128"/>
      <c r="M70" s="127" t="s">
        <v>195</v>
      </c>
    </row>
    <row r="71" spans="1:13" ht="19.95" hidden="1" customHeight="1" x14ac:dyDescent="0.2">
      <c r="A71" s="128"/>
      <c r="B71" s="458"/>
      <c r="C71" s="396"/>
      <c r="D71" s="434"/>
      <c r="E71" s="437"/>
      <c r="F71" s="138" t="s">
        <v>68</v>
      </c>
      <c r="G71" s="242">
        <v>0</v>
      </c>
      <c r="H71" s="444"/>
      <c r="I71" s="445"/>
      <c r="J71" s="446"/>
      <c r="K71" s="448"/>
      <c r="L71" s="128"/>
      <c r="M71" s="127" t="s">
        <v>195</v>
      </c>
    </row>
    <row r="72" spans="1:13" ht="19.95" customHeight="1" x14ac:dyDescent="0.2">
      <c r="A72" s="128"/>
      <c r="B72" s="458"/>
      <c r="C72" s="376" t="str">
        <f>IF(入力用!D11="市内",IF(入力用!D26="-","③","④"),IF(入力用!D26="-","⑤","⑥"))</f>
        <v>④</v>
      </c>
      <c r="D72" s="379" t="s">
        <v>25</v>
      </c>
      <c r="E72" s="397"/>
      <c r="F72" s="134" t="s">
        <v>163</v>
      </c>
      <c r="G72" s="140">
        <v>1</v>
      </c>
      <c r="H72" s="473"/>
      <c r="I72" s="473"/>
      <c r="J72" s="473"/>
      <c r="K72" s="401"/>
      <c r="L72" s="128"/>
    </row>
    <row r="73" spans="1:13" ht="19.95" customHeight="1" x14ac:dyDescent="0.2">
      <c r="A73" s="131" t="s">
        <v>70</v>
      </c>
      <c r="B73" s="458"/>
      <c r="C73" s="396"/>
      <c r="D73" s="434"/>
      <c r="E73" s="429"/>
      <c r="F73" s="138" t="s">
        <v>68</v>
      </c>
      <c r="G73" s="242">
        <v>0</v>
      </c>
      <c r="H73" s="473"/>
      <c r="I73" s="473"/>
      <c r="J73" s="473"/>
      <c r="K73" s="401"/>
      <c r="L73" s="128"/>
    </row>
    <row r="74" spans="1:13" ht="20.100000000000001" customHeight="1" x14ac:dyDescent="0.2">
      <c r="A74" s="128"/>
      <c r="B74" s="458"/>
      <c r="C74" s="376" t="str">
        <f>IF(入力用!D11="市内",IF(入力用!D26="-","④","⑤"),IF(入力用!D26="-","⑥","⑦"))</f>
        <v>⑤</v>
      </c>
      <c r="D74" s="379" t="s">
        <v>64</v>
      </c>
      <c r="E74" s="435"/>
      <c r="F74" s="134" t="s">
        <v>237</v>
      </c>
      <c r="G74" s="140">
        <v>1</v>
      </c>
      <c r="H74" s="464"/>
      <c r="I74" s="465"/>
      <c r="J74" s="466"/>
      <c r="K74" s="415"/>
      <c r="L74" s="128"/>
    </row>
    <row r="75" spans="1:13" ht="20.100000000000001" customHeight="1" x14ac:dyDescent="0.2">
      <c r="A75" s="128"/>
      <c r="B75" s="458"/>
      <c r="C75" s="428"/>
      <c r="D75" s="398"/>
      <c r="E75" s="436"/>
      <c r="F75" s="136" t="s">
        <v>135</v>
      </c>
      <c r="G75" s="241">
        <v>0.5</v>
      </c>
      <c r="H75" s="467"/>
      <c r="I75" s="468"/>
      <c r="J75" s="469"/>
      <c r="K75" s="447"/>
      <c r="L75" s="128"/>
    </row>
    <row r="76" spans="1:13" ht="19.95" customHeight="1" x14ac:dyDescent="0.2">
      <c r="A76" s="128"/>
      <c r="B76" s="458"/>
      <c r="C76" s="396"/>
      <c r="D76" s="434"/>
      <c r="E76" s="437"/>
      <c r="F76" s="138" t="s">
        <v>68</v>
      </c>
      <c r="G76" s="242">
        <v>0</v>
      </c>
      <c r="H76" s="470"/>
      <c r="I76" s="471"/>
      <c r="J76" s="472"/>
      <c r="K76" s="448"/>
      <c r="L76" s="128"/>
    </row>
    <row r="77" spans="1:13" ht="19.95" customHeight="1" x14ac:dyDescent="0.2">
      <c r="A77" s="128"/>
      <c r="B77" s="458"/>
      <c r="C77" s="376" t="str">
        <f>IF(入力用!D11="市内",IF(入力用!D26="-","⑤","⑥"),IF(入力用!D26="-","⑦","⑧"))</f>
        <v>⑥</v>
      </c>
      <c r="D77" s="379" t="s">
        <v>238</v>
      </c>
      <c r="E77" s="397"/>
      <c r="F77" s="134" t="s">
        <v>245</v>
      </c>
      <c r="G77" s="140">
        <v>1</v>
      </c>
      <c r="H77" s="400"/>
      <c r="I77" s="400"/>
      <c r="J77" s="400"/>
      <c r="K77" s="401"/>
      <c r="L77" s="128"/>
    </row>
    <row r="78" spans="1:13" ht="19.95" customHeight="1" x14ac:dyDescent="0.2">
      <c r="A78" s="128"/>
      <c r="B78" s="458"/>
      <c r="C78" s="396"/>
      <c r="D78" s="398"/>
      <c r="E78" s="399"/>
      <c r="F78" s="138" t="s">
        <v>216</v>
      </c>
      <c r="G78" s="242">
        <v>0</v>
      </c>
      <c r="H78" s="400"/>
      <c r="I78" s="400"/>
      <c r="J78" s="400"/>
      <c r="K78" s="401"/>
      <c r="L78" s="128"/>
    </row>
    <row r="79" spans="1:13" ht="19.95" customHeight="1" x14ac:dyDescent="0.2">
      <c r="A79" s="128"/>
      <c r="B79" s="458"/>
      <c r="C79" s="407" t="str">
        <f>IF(入力用!D11="市内",IF(入力用!D26="-","⑥","⑦"),IF(入力用!D26="-","⑧","⑨"))</f>
        <v>⑦</v>
      </c>
      <c r="D79" s="409" t="s">
        <v>239</v>
      </c>
      <c r="E79" s="410"/>
      <c r="F79" s="134" t="s">
        <v>9</v>
      </c>
      <c r="G79" s="140">
        <v>0</v>
      </c>
      <c r="H79" s="400"/>
      <c r="I79" s="400"/>
      <c r="J79" s="400"/>
      <c r="K79" s="401"/>
      <c r="L79" s="128"/>
    </row>
    <row r="80" spans="1:13" ht="19.95" customHeight="1" thickBot="1" x14ac:dyDescent="0.25">
      <c r="A80" s="128"/>
      <c r="B80" s="458"/>
      <c r="C80" s="408"/>
      <c r="D80" s="413"/>
      <c r="E80" s="414"/>
      <c r="F80" s="138" t="s">
        <v>2</v>
      </c>
      <c r="G80" s="242">
        <v>-1</v>
      </c>
      <c r="H80" s="400"/>
      <c r="I80" s="400"/>
      <c r="J80" s="400"/>
      <c r="K80" s="415"/>
      <c r="L80" s="128"/>
    </row>
    <row r="81" spans="1:13" ht="21.75" customHeight="1" thickTop="1" thickBot="1" x14ac:dyDescent="0.25">
      <c r="A81" s="128"/>
      <c r="B81" s="459"/>
      <c r="C81" s="402" t="str">
        <f>"加算点小計(満点"&amp;入力用!G33&amp;"）"</f>
        <v>加算点小計(満点7）</v>
      </c>
      <c r="D81" s="403"/>
      <c r="E81" s="403"/>
      <c r="F81" s="403"/>
      <c r="G81" s="404"/>
      <c r="H81" s="405"/>
      <c r="I81" s="406"/>
      <c r="J81" s="406"/>
      <c r="K81" s="12" t="str">
        <f>IF(OR(K59="",K62="",K72="",K74="",K77="",K79=""),"-",SUM(K55:K80))</f>
        <v>-</v>
      </c>
      <c r="L81" s="128"/>
      <c r="M81" s="233" t="s">
        <v>255</v>
      </c>
    </row>
    <row r="82" spans="1:13" ht="21.75" customHeight="1" thickTop="1" thickBot="1" x14ac:dyDescent="0.25">
      <c r="A82" s="128"/>
      <c r="B82" s="452" t="s">
        <v>275</v>
      </c>
      <c r="C82" s="453"/>
      <c r="D82" s="453"/>
      <c r="E82" s="453"/>
      <c r="F82" s="453"/>
      <c r="G82" s="454"/>
      <c r="H82" s="449" t="str">
        <f>IF(OR(K35="-",H53="-",K81="-"),"-　　",K35+H53+K81)</f>
        <v>-　　</v>
      </c>
      <c r="I82" s="450"/>
      <c r="J82" s="450"/>
      <c r="K82" s="451"/>
      <c r="L82" s="128"/>
      <c r="M82" s="240" t="s">
        <v>262</v>
      </c>
    </row>
    <row r="83" spans="1:13" s="2" customFormat="1" ht="24.9" hidden="1" customHeight="1" x14ac:dyDescent="0.2">
      <c r="A83" s="4"/>
      <c r="B83" s="124"/>
      <c r="C83" s="125" t="s">
        <v>266</v>
      </c>
    </row>
    <row r="84" spans="1:13" s="2" customFormat="1" ht="24.9" hidden="1" customHeight="1" x14ac:dyDescent="0.2">
      <c r="A84" s="4"/>
      <c r="B84" s="124"/>
      <c r="C84" s="125" t="s">
        <v>265</v>
      </c>
    </row>
  </sheetData>
  <sheetProtection algorithmName="SHA-512" hashValue="+JGagMT3vlSeVyKUxH7E+X7g4/QzkbbWvfeqq+mszIK8meOml9CpRiWeFNPkGE76VUU0koJZBM3KqQ0Q3nZwgw==" saltValue="GJcm0wi/8//pZ5btmeaVWw==" spinCount="100000" sheet="1" objects="1" scenarios="1"/>
  <mergeCells count="145">
    <mergeCell ref="B8:E8"/>
    <mergeCell ref="H8:J8"/>
    <mergeCell ref="C16:C18"/>
    <mergeCell ref="C64:C65"/>
    <mergeCell ref="D64:E65"/>
    <mergeCell ref="H64:J65"/>
    <mergeCell ref="K64:K65"/>
    <mergeCell ref="C66:C68"/>
    <mergeCell ref="D66:E68"/>
    <mergeCell ref="H66:J68"/>
    <mergeCell ref="K66:K68"/>
    <mergeCell ref="B36:E37"/>
    <mergeCell ref="F36:F37"/>
    <mergeCell ref="G36:G37"/>
    <mergeCell ref="H36:J36"/>
    <mergeCell ref="K36:K37"/>
    <mergeCell ref="C30:C31"/>
    <mergeCell ref="D30:E31"/>
    <mergeCell ref="H30:J31"/>
    <mergeCell ref="K30:K31"/>
    <mergeCell ref="C32:C34"/>
    <mergeCell ref="D32:E34"/>
    <mergeCell ref="H32:J34"/>
    <mergeCell ref="K32:K34"/>
    <mergeCell ref="B1:K1"/>
    <mergeCell ref="B2:D2"/>
    <mergeCell ref="E2:K2"/>
    <mergeCell ref="B3:D3"/>
    <mergeCell ref="G4:K4"/>
    <mergeCell ref="B4:D4"/>
    <mergeCell ref="F10:F11"/>
    <mergeCell ref="G10:G11"/>
    <mergeCell ref="H10:J10"/>
    <mergeCell ref="H11:J11"/>
    <mergeCell ref="K9:K15"/>
    <mergeCell ref="H15:J15"/>
    <mergeCell ref="C9:C15"/>
    <mergeCell ref="D9:E15"/>
    <mergeCell ref="H9:J9"/>
    <mergeCell ref="F12:F13"/>
    <mergeCell ref="G12:G13"/>
    <mergeCell ref="H12:J12"/>
    <mergeCell ref="H13:J13"/>
    <mergeCell ref="F14:F15"/>
    <mergeCell ref="G14:G15"/>
    <mergeCell ref="H14:J14"/>
    <mergeCell ref="B5:K5"/>
    <mergeCell ref="B6:K6"/>
    <mergeCell ref="B9:B35"/>
    <mergeCell ref="H23:J26"/>
    <mergeCell ref="K23:K26"/>
    <mergeCell ref="D16:E18"/>
    <mergeCell ref="H16:J18"/>
    <mergeCell ref="K16:K18"/>
    <mergeCell ref="C19:C20"/>
    <mergeCell ref="D19:E20"/>
    <mergeCell ref="H19:J20"/>
    <mergeCell ref="K19:K20"/>
    <mergeCell ref="C35:G35"/>
    <mergeCell ref="C21:C22"/>
    <mergeCell ref="D21:E22"/>
    <mergeCell ref="H21:J22"/>
    <mergeCell ref="K21:K22"/>
    <mergeCell ref="C23:C26"/>
    <mergeCell ref="D23:E26"/>
    <mergeCell ref="K38:K41"/>
    <mergeCell ref="K42:K44"/>
    <mergeCell ref="C38:C41"/>
    <mergeCell ref="D38:E41"/>
    <mergeCell ref="H38:H41"/>
    <mergeCell ref="I38:I41"/>
    <mergeCell ref="J38:J41"/>
    <mergeCell ref="C45:C46"/>
    <mergeCell ref="D45:E46"/>
    <mergeCell ref="H45:H46"/>
    <mergeCell ref="I45:I46"/>
    <mergeCell ref="C42:C44"/>
    <mergeCell ref="I42:I44"/>
    <mergeCell ref="J42:J44"/>
    <mergeCell ref="B54:E54"/>
    <mergeCell ref="H54:J54"/>
    <mergeCell ref="C55:C56"/>
    <mergeCell ref="D55:E56"/>
    <mergeCell ref="H55:J56"/>
    <mergeCell ref="J45:J46"/>
    <mergeCell ref="B55:B81"/>
    <mergeCell ref="K45:K46"/>
    <mergeCell ref="C47:C48"/>
    <mergeCell ref="D47:E48"/>
    <mergeCell ref="H47:H48"/>
    <mergeCell ref="I47:I48"/>
    <mergeCell ref="J47:J48"/>
    <mergeCell ref="K47:K48"/>
    <mergeCell ref="K59:K61"/>
    <mergeCell ref="C74:C76"/>
    <mergeCell ref="D74:E76"/>
    <mergeCell ref="H74:J76"/>
    <mergeCell ref="K74:K76"/>
    <mergeCell ref="H72:J73"/>
    <mergeCell ref="K72:K73"/>
    <mergeCell ref="C77:C78"/>
    <mergeCell ref="D77:E78"/>
    <mergeCell ref="H77:J78"/>
    <mergeCell ref="K77:K78"/>
    <mergeCell ref="C72:C73"/>
    <mergeCell ref="D72:E73"/>
    <mergeCell ref="C69:C71"/>
    <mergeCell ref="D69:E71"/>
    <mergeCell ref="H69:J71"/>
    <mergeCell ref="K69:K71"/>
    <mergeCell ref="H82:K82"/>
    <mergeCell ref="B82:G82"/>
    <mergeCell ref="C62:C63"/>
    <mergeCell ref="D62:E63"/>
    <mergeCell ref="H62:J63"/>
    <mergeCell ref="K62:K63"/>
    <mergeCell ref="C81:G81"/>
    <mergeCell ref="H81:J81"/>
    <mergeCell ref="C27:C29"/>
    <mergeCell ref="D27:E29"/>
    <mergeCell ref="H27:J29"/>
    <mergeCell ref="K27:K29"/>
    <mergeCell ref="C79:C80"/>
    <mergeCell ref="D79:E80"/>
    <mergeCell ref="H79:J80"/>
    <mergeCell ref="K79:K80"/>
    <mergeCell ref="K55:K56"/>
    <mergeCell ref="C57:C58"/>
    <mergeCell ref="D57:E58"/>
    <mergeCell ref="H57:J58"/>
    <mergeCell ref="K57:K58"/>
    <mergeCell ref="C59:C61"/>
    <mergeCell ref="D59:E61"/>
    <mergeCell ref="H59:J61"/>
    <mergeCell ref="D42:E44"/>
    <mergeCell ref="H42:H44"/>
    <mergeCell ref="B38:B53"/>
    <mergeCell ref="C49:C51"/>
    <mergeCell ref="D49:E51"/>
    <mergeCell ref="H49:H51"/>
    <mergeCell ref="I49:I51"/>
    <mergeCell ref="J49:J51"/>
    <mergeCell ref="C52:G52"/>
    <mergeCell ref="C53:G53"/>
    <mergeCell ref="H53:J53"/>
  </mergeCells>
  <phoneticPr fontId="2"/>
  <dataValidations count="24">
    <dataValidation type="list" allowBlank="1" showInputMessage="1" showErrorMessage="1" sqref="K55:K56" xr:uid="{00000000-0002-0000-0400-000000000000}">
      <formula1>$G$55:$G$56</formula1>
    </dataValidation>
    <dataValidation type="list" allowBlank="1" showInputMessage="1" showErrorMessage="1" sqref="K77:K78" xr:uid="{00000000-0002-0000-0400-000001000000}">
      <formula1>$G$77:$G$78</formula1>
    </dataValidation>
    <dataValidation type="list" allowBlank="1" showInputMessage="1" showErrorMessage="1" sqref="K27:K29" xr:uid="{00000000-0002-0000-0400-000002000000}">
      <formula1>$G$27:$G$29</formula1>
    </dataValidation>
    <dataValidation type="list" allowBlank="1" showInputMessage="1" showErrorMessage="1" sqref="K79:K80" xr:uid="{00000000-0002-0000-0400-000003000000}">
      <formula1>$G$79:$G$80</formula1>
    </dataValidation>
    <dataValidation type="list" allowBlank="1" showInputMessage="1" showErrorMessage="1" sqref="K62:K63" xr:uid="{00000000-0002-0000-0400-000004000000}">
      <formula1>$G$62:$G$63</formula1>
    </dataValidation>
    <dataValidation type="list" allowBlank="1" showInputMessage="1" showErrorMessage="1" sqref="K59:K61" xr:uid="{00000000-0002-0000-0400-000005000000}">
      <formula1>$G$59:$G$61</formula1>
    </dataValidation>
    <dataValidation type="list" allowBlank="1" showInputMessage="1" showErrorMessage="1" sqref="K72:K73" xr:uid="{00000000-0002-0000-0400-000006000000}">
      <formula1>$G$72:$G$73</formula1>
    </dataValidation>
    <dataValidation type="list" allowBlank="1" showInputMessage="1" showErrorMessage="1" sqref="K74:K76" xr:uid="{00000000-0002-0000-0400-000007000000}">
      <formula1>$G$74:$G$76</formula1>
    </dataValidation>
    <dataValidation type="list" imeMode="halfAlpha" allowBlank="1" showInputMessage="1" showErrorMessage="1" sqref="H38:J41" xr:uid="{00000000-0002-0000-0400-000008000000}">
      <formula1>$G$38:$G$41</formula1>
    </dataValidation>
    <dataValidation type="list" imeMode="off" allowBlank="1" showInputMessage="1" showErrorMessage="1" sqref="H45:J46" xr:uid="{00000000-0002-0000-0400-000009000000}">
      <formula1>$G$45:$G$46</formula1>
    </dataValidation>
    <dataValidation type="list" imeMode="off" allowBlank="1" showInputMessage="1" showErrorMessage="1" sqref="H47:J48" xr:uid="{00000000-0002-0000-0400-00000A000000}">
      <formula1>$G$47:$G$48</formula1>
    </dataValidation>
    <dataValidation type="list" allowBlank="1" showInputMessage="1" showErrorMessage="1" sqref="K30:K31" xr:uid="{00000000-0002-0000-0400-00000B000000}">
      <formula1>$G$30:$G$31</formula1>
    </dataValidation>
    <dataValidation type="list" allowBlank="1" showInputMessage="1" showErrorMessage="1" sqref="K32:K34" xr:uid="{00000000-0002-0000-0400-00000C000000}">
      <formula1>$G$32:$G$34</formula1>
    </dataValidation>
    <dataValidation type="list" allowBlank="1" showInputMessage="1" showErrorMessage="1" sqref="K57:K58" xr:uid="{00000000-0002-0000-0400-00000D000000}">
      <formula1>$G$57:$G$58</formula1>
    </dataValidation>
    <dataValidation type="list" allowBlank="1" showInputMessage="1" showErrorMessage="1" sqref="K69:K71" xr:uid="{00000000-0002-0000-0400-00000E000000}">
      <formula1>$G$69:$G$71</formula1>
    </dataValidation>
    <dataValidation type="list" allowBlank="1" showInputMessage="1" showErrorMessage="1" sqref="K16:K18" xr:uid="{00000000-0002-0000-0400-00000F000000}">
      <formula1>$G$16:$G$18</formula1>
    </dataValidation>
    <dataValidation type="list" allowBlank="1" showInputMessage="1" showErrorMessage="1" sqref="K19:K20" xr:uid="{00000000-0002-0000-0400-000010000000}">
      <formula1>$G$19:$G$20</formula1>
    </dataValidation>
    <dataValidation type="list" allowBlank="1" showInputMessage="1" showErrorMessage="1" sqref="K66:K68" xr:uid="{00000000-0002-0000-0400-000011000000}">
      <formula1>$G$66:$G$68</formula1>
    </dataValidation>
    <dataValidation type="list" allowBlank="1" showInputMessage="1" showErrorMessage="1" sqref="K9:K15" xr:uid="{00000000-0002-0000-0400-000012000000}">
      <formula1>$G$38:$G$41</formula1>
    </dataValidation>
    <dataValidation type="list" allowBlank="1" showInputMessage="1" showErrorMessage="1" sqref="K64:K65" xr:uid="{00000000-0002-0000-0400-000013000000}">
      <formula1>$G$64:$G$65</formula1>
    </dataValidation>
    <dataValidation type="list" allowBlank="1" showInputMessage="1" showErrorMessage="1" sqref="K21:K22" xr:uid="{00000000-0002-0000-0400-000015000000}">
      <formula1>$N$16:$N$21</formula1>
    </dataValidation>
    <dataValidation type="list" allowBlank="1" showInputMessage="1" showErrorMessage="1" sqref="H42:J44" xr:uid="{00000000-0002-0000-0400-000016000000}">
      <formula1>$G$42:$G$44</formula1>
    </dataValidation>
    <dataValidation type="list" imeMode="off" allowBlank="1" showInputMessage="1" showErrorMessage="1" sqref="H49:J51" xr:uid="{00000000-0002-0000-0400-000017000000}">
      <formula1>$G$49:$G$51</formula1>
    </dataValidation>
    <dataValidation type="list" allowBlank="1" showInputMessage="1" showErrorMessage="1" sqref="K23:K26" xr:uid="{00000000-0002-0000-0400-000014000000}">
      <formula1>$G$23:$G$26</formula1>
    </dataValidation>
  </dataValidations>
  <printOptions horizontalCentered="1"/>
  <pageMargins left="0.39370078740157483" right="0.19685039370078741" top="0.19685039370078741" bottom="0.19685039370078741" header="0" footer="0"/>
  <pageSetup paperSize="9" scale="6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0000"/>
    <pageSetUpPr fitToPage="1"/>
  </sheetPr>
  <dimension ref="A1:M77"/>
  <sheetViews>
    <sheetView view="pageBreakPreview" zoomScale="85" zoomScaleNormal="65" zoomScaleSheetLayoutView="85" workbookViewId="0">
      <selection activeCell="D20" sqref="D20:E22"/>
    </sheetView>
  </sheetViews>
  <sheetFormatPr defaultColWidth="9" defaultRowHeight="13.2" x14ac:dyDescent="0.2"/>
  <cols>
    <col min="1" max="1" width="1.6640625" style="1" customWidth="1"/>
    <col min="2" max="2" width="4.33203125" style="2" customWidth="1"/>
    <col min="3" max="3" width="3.33203125" style="3" customWidth="1"/>
    <col min="4" max="4" width="15.44140625" style="1" bestFit="1" customWidth="1"/>
    <col min="5" max="5" width="71.6640625" style="1" customWidth="1"/>
    <col min="6" max="6" width="25" style="1" customWidth="1"/>
    <col min="7" max="7" width="8.33203125" style="3" customWidth="1"/>
    <col min="8" max="9" width="6.109375" style="3" customWidth="1"/>
    <col min="10" max="10" width="14.109375" style="3" customWidth="1"/>
    <col min="11" max="11" width="13.33203125" style="3" customWidth="1"/>
    <col min="12" max="12" width="3.6640625" style="1" customWidth="1"/>
    <col min="13" max="14" width="0" style="1" hidden="1" customWidth="1"/>
    <col min="15" max="16384" width="9" style="1"/>
  </cols>
  <sheetData>
    <row r="1" spans="1:13" ht="26.25" customHeight="1" thickBot="1" x14ac:dyDescent="0.25">
      <c r="A1" s="24"/>
      <c r="B1" s="620" t="s">
        <v>27</v>
      </c>
      <c r="C1" s="620"/>
      <c r="D1" s="620"/>
      <c r="E1" s="620"/>
      <c r="F1" s="620"/>
      <c r="G1" s="620"/>
      <c r="H1" s="620"/>
      <c r="I1" s="620"/>
      <c r="J1" s="620"/>
      <c r="K1" s="620"/>
      <c r="L1" s="24"/>
      <c r="M1" s="222" t="s">
        <v>206</v>
      </c>
    </row>
    <row r="2" spans="1:13" ht="21" customHeight="1" x14ac:dyDescent="0.2">
      <c r="A2" s="24"/>
      <c r="B2" s="621" t="s">
        <v>18</v>
      </c>
      <c r="C2" s="622"/>
      <c r="D2" s="623"/>
      <c r="E2" s="624" t="str">
        <f>加算点申告表!E2</f>
        <v>公共下水道築造工事（赤松工区その３）（週休２日）</v>
      </c>
      <c r="F2" s="625"/>
      <c r="G2" s="625"/>
      <c r="H2" s="625"/>
      <c r="I2" s="625"/>
      <c r="J2" s="625"/>
      <c r="K2" s="626"/>
      <c r="L2" s="24"/>
    </row>
    <row r="3" spans="1:13" ht="21" customHeight="1" x14ac:dyDescent="0.2">
      <c r="A3" s="24"/>
      <c r="B3" s="627" t="s">
        <v>58</v>
      </c>
      <c r="C3" s="628"/>
      <c r="D3" s="629"/>
      <c r="E3" s="218">
        <f>加算点申告表!E3</f>
        <v>2024101066</v>
      </c>
      <c r="F3" s="215"/>
      <c r="G3" s="216"/>
      <c r="H3" s="216"/>
      <c r="I3" s="216"/>
      <c r="J3" s="216"/>
      <c r="K3" s="217"/>
      <c r="L3" s="24"/>
      <c r="M3" s="225" t="s">
        <v>212</v>
      </c>
    </row>
    <row r="4" spans="1:13" ht="21" customHeight="1" thickBot="1" x14ac:dyDescent="0.25">
      <c r="A4" s="24"/>
      <c r="B4" s="639" t="s">
        <v>19</v>
      </c>
      <c r="C4" s="640"/>
      <c r="D4" s="641"/>
      <c r="E4" s="219" t="str">
        <f>加算点申告表!E4</f>
        <v>○○会社△△　××営業所</v>
      </c>
      <c r="F4" s="221" t="s">
        <v>20</v>
      </c>
      <c r="G4" s="630" t="str">
        <f>加算点申告表!G4</f>
        <v>▲▲▲▲-●●-▼▼▼▼</v>
      </c>
      <c r="H4" s="631"/>
      <c r="I4" s="631"/>
      <c r="J4" s="631"/>
      <c r="K4" s="632"/>
      <c r="L4" s="24"/>
      <c r="M4" s="225" t="s">
        <v>203</v>
      </c>
    </row>
    <row r="5" spans="1:13" ht="26.25" customHeight="1" x14ac:dyDescent="0.2">
      <c r="A5" s="24"/>
      <c r="B5" s="25" t="s">
        <v>50</v>
      </c>
      <c r="C5" s="26"/>
      <c r="D5" s="24"/>
      <c r="E5" s="27"/>
      <c r="F5" s="28"/>
      <c r="G5" s="28"/>
      <c r="H5" s="28"/>
      <c r="I5" s="28"/>
      <c r="J5" s="28"/>
      <c r="K5" s="28"/>
      <c r="L5" s="24"/>
      <c r="M5" s="225" t="s">
        <v>204</v>
      </c>
    </row>
    <row r="6" spans="1:13" ht="1.95" customHeight="1" thickBot="1" x14ac:dyDescent="0.25">
      <c r="A6" s="24"/>
      <c r="B6" s="29"/>
      <c r="C6" s="29"/>
      <c r="D6" s="29"/>
      <c r="E6" s="29"/>
      <c r="F6" s="29"/>
      <c r="G6" s="29"/>
      <c r="H6" s="30"/>
      <c r="I6" s="30"/>
      <c r="J6" s="30"/>
      <c r="K6" s="30"/>
      <c r="L6" s="24"/>
      <c r="M6" s="17"/>
    </row>
    <row r="7" spans="1:13" ht="30" customHeight="1" x14ac:dyDescent="0.2">
      <c r="A7" s="24"/>
      <c r="B7" s="642" t="s">
        <v>0</v>
      </c>
      <c r="C7" s="643"/>
      <c r="D7" s="643"/>
      <c r="E7" s="644"/>
      <c r="F7" s="633" t="s">
        <v>31</v>
      </c>
      <c r="G7" s="634"/>
      <c r="H7" s="634"/>
      <c r="I7" s="634"/>
      <c r="J7" s="635"/>
      <c r="K7" s="220" t="s">
        <v>32</v>
      </c>
      <c r="L7" s="24"/>
      <c r="M7" s="225" t="s">
        <v>205</v>
      </c>
    </row>
    <row r="8" spans="1:13" s="17" customFormat="1" ht="25.5" customHeight="1" x14ac:dyDescent="0.2">
      <c r="B8" s="649" t="s">
        <v>3</v>
      </c>
      <c r="C8" s="648" t="s">
        <v>5</v>
      </c>
      <c r="D8" s="398" t="str">
        <f>加算点申告表!D9</f>
        <v>過去5年間（令和元年度から令和5年度まで）の企業の施工実績</v>
      </c>
      <c r="E8" s="399"/>
      <c r="F8" s="636" t="s">
        <v>28</v>
      </c>
      <c r="G8" s="581"/>
      <c r="H8" s="581"/>
      <c r="I8" s="581"/>
      <c r="J8" s="637"/>
      <c r="K8" s="21"/>
    </row>
    <row r="9" spans="1:13" s="17" customFormat="1" ht="25.5" customHeight="1" x14ac:dyDescent="0.2">
      <c r="B9" s="649"/>
      <c r="C9" s="648"/>
      <c r="D9" s="398"/>
      <c r="E9" s="399"/>
      <c r="F9" s="561" t="s">
        <v>244</v>
      </c>
      <c r="G9" s="567"/>
      <c r="H9" s="567"/>
      <c r="I9" s="567"/>
      <c r="J9" s="568"/>
      <c r="K9" s="64"/>
    </row>
    <row r="10" spans="1:13" s="17" customFormat="1" ht="25.5" customHeight="1" x14ac:dyDescent="0.2">
      <c r="B10" s="604"/>
      <c r="C10" s="638"/>
      <c r="D10" s="434"/>
      <c r="E10" s="429"/>
      <c r="F10" s="564" t="s">
        <v>29</v>
      </c>
      <c r="G10" s="565"/>
      <c r="H10" s="565"/>
      <c r="I10" s="565"/>
      <c r="J10" s="566"/>
      <c r="K10" s="20"/>
    </row>
    <row r="11" spans="1:13" ht="25.5" customHeight="1" x14ac:dyDescent="0.2">
      <c r="B11" s="604"/>
      <c r="C11" s="528" t="s">
        <v>14</v>
      </c>
      <c r="D11" s="379" t="str">
        <f>加算点申告表!D16</f>
        <v>安城市発注の同工種工事における前々年度（令和4年度）の工事成績評定の平均点</v>
      </c>
      <c r="E11" s="397"/>
      <c r="F11" s="636" t="s">
        <v>28</v>
      </c>
      <c r="G11" s="581"/>
      <c r="H11" s="581"/>
      <c r="I11" s="581"/>
      <c r="J11" s="637"/>
      <c r="K11" s="63"/>
    </row>
    <row r="12" spans="1:13" ht="25.5" customHeight="1" x14ac:dyDescent="0.2">
      <c r="B12" s="604"/>
      <c r="C12" s="638"/>
      <c r="D12" s="434"/>
      <c r="E12" s="429"/>
      <c r="F12" s="645" t="s">
        <v>241</v>
      </c>
      <c r="G12" s="646"/>
      <c r="H12" s="646"/>
      <c r="I12" s="646"/>
      <c r="J12" s="647"/>
      <c r="K12" s="20"/>
    </row>
    <row r="13" spans="1:13" ht="25.5" customHeight="1" x14ac:dyDescent="0.2">
      <c r="B13" s="604"/>
      <c r="C13" s="376" t="s">
        <v>8</v>
      </c>
      <c r="D13" s="379" t="str">
        <f>加算点申告表!D19</f>
        <v>安城市発注の同工種工事の前々年度（令和4年度）における「安城市優良施工業者」</v>
      </c>
      <c r="E13" s="397"/>
      <c r="F13" s="569" t="s">
        <v>28</v>
      </c>
      <c r="G13" s="570"/>
      <c r="H13" s="570"/>
      <c r="I13" s="570"/>
      <c r="J13" s="571"/>
      <c r="K13" s="21"/>
    </row>
    <row r="14" spans="1:13" s="17" customFormat="1" ht="25.5" customHeight="1" x14ac:dyDescent="0.2">
      <c r="B14" s="604"/>
      <c r="C14" s="428"/>
      <c r="D14" s="398"/>
      <c r="E14" s="399"/>
      <c r="F14" s="561" t="s">
        <v>49</v>
      </c>
      <c r="G14" s="567"/>
      <c r="H14" s="567"/>
      <c r="I14" s="567"/>
      <c r="J14" s="568"/>
      <c r="K14" s="22"/>
    </row>
    <row r="15" spans="1:13" ht="25.5" customHeight="1" x14ac:dyDescent="0.2">
      <c r="B15" s="604"/>
      <c r="C15" s="396"/>
      <c r="D15" s="434"/>
      <c r="E15" s="429"/>
      <c r="F15" s="572" t="s">
        <v>241</v>
      </c>
      <c r="G15" s="573"/>
      <c r="H15" s="573"/>
      <c r="I15" s="573"/>
      <c r="J15" s="574"/>
      <c r="K15" s="64"/>
    </row>
    <row r="16" spans="1:13" ht="25.5" customHeight="1" x14ac:dyDescent="0.2">
      <c r="B16" s="604"/>
      <c r="C16" s="376" t="s">
        <v>10</v>
      </c>
      <c r="D16" s="379" t="str">
        <f>加算点申告表!D21</f>
        <v>安城市発注の同工種工事の前々年度から過去3年間（令和2年度から令和4年度まで）の工事成績評定が60点未満の評価実績</v>
      </c>
      <c r="E16" s="397"/>
      <c r="F16" s="615" t="s">
        <v>28</v>
      </c>
      <c r="G16" s="616"/>
      <c r="H16" s="616"/>
      <c r="I16" s="616"/>
      <c r="J16" s="617"/>
      <c r="K16" s="63"/>
    </row>
    <row r="17" spans="2:13" ht="25.5" customHeight="1" x14ac:dyDescent="0.2">
      <c r="B17" s="604"/>
      <c r="C17" s="396"/>
      <c r="D17" s="434"/>
      <c r="E17" s="429"/>
      <c r="F17" s="564" t="s">
        <v>241</v>
      </c>
      <c r="G17" s="565"/>
      <c r="H17" s="565"/>
      <c r="I17" s="565"/>
      <c r="J17" s="566"/>
      <c r="K17" s="20"/>
    </row>
    <row r="18" spans="2:13" s="17" customFormat="1" ht="25.5" customHeight="1" x14ac:dyDescent="0.2">
      <c r="B18" s="604"/>
      <c r="C18" s="376" t="str">
        <f>加算点申告表!C23</f>
        <v>⑤</v>
      </c>
      <c r="D18" s="379" t="str">
        <f>加算点申告表!D23</f>
        <v>前年度（令和５年度）における完全週休２日制工事への取組</v>
      </c>
      <c r="E18" s="435"/>
      <c r="F18" s="569" t="s">
        <v>28</v>
      </c>
      <c r="G18" s="570"/>
      <c r="H18" s="570"/>
      <c r="I18" s="570"/>
      <c r="J18" s="571"/>
      <c r="K18" s="63"/>
      <c r="M18" s="127" t="s">
        <v>267</v>
      </c>
    </row>
    <row r="19" spans="2:13" s="17" customFormat="1" ht="25.5" customHeight="1" x14ac:dyDescent="0.2">
      <c r="B19" s="604"/>
      <c r="C19" s="396"/>
      <c r="D19" s="434"/>
      <c r="E19" s="437"/>
      <c r="F19" s="564" t="s">
        <v>268</v>
      </c>
      <c r="G19" s="565"/>
      <c r="H19" s="565"/>
      <c r="I19" s="565"/>
      <c r="J19" s="566"/>
      <c r="K19" s="63"/>
      <c r="M19" s="127" t="s">
        <v>267</v>
      </c>
    </row>
    <row r="20" spans="2:13" ht="25.5" customHeight="1" x14ac:dyDescent="0.2">
      <c r="B20" s="604"/>
      <c r="C20" s="575" t="str">
        <f>加算点申告表!C27</f>
        <v>⑥</v>
      </c>
      <c r="D20" s="379" t="str">
        <f>加算点申告表!D27</f>
        <v>就労環境整備の取組</v>
      </c>
      <c r="E20" s="435"/>
      <c r="F20" s="569" t="s">
        <v>28</v>
      </c>
      <c r="G20" s="570"/>
      <c r="H20" s="570"/>
      <c r="I20" s="570"/>
      <c r="J20" s="571"/>
      <c r="K20" s="21"/>
    </row>
    <row r="21" spans="2:13" ht="25.5" customHeight="1" x14ac:dyDescent="0.2">
      <c r="B21" s="604"/>
      <c r="C21" s="576"/>
      <c r="D21" s="398"/>
      <c r="E21" s="436"/>
      <c r="F21" s="561" t="s">
        <v>49</v>
      </c>
      <c r="G21" s="567"/>
      <c r="H21" s="567"/>
      <c r="I21" s="567"/>
      <c r="J21" s="568"/>
      <c r="K21" s="64"/>
    </row>
    <row r="22" spans="2:13" ht="25.5" customHeight="1" x14ac:dyDescent="0.2">
      <c r="B22" s="604"/>
      <c r="C22" s="577"/>
      <c r="D22" s="434"/>
      <c r="E22" s="437"/>
      <c r="F22" s="564" t="s">
        <v>29</v>
      </c>
      <c r="G22" s="565"/>
      <c r="H22" s="565"/>
      <c r="I22" s="565"/>
      <c r="J22" s="566"/>
      <c r="K22" s="23"/>
    </row>
    <row r="23" spans="2:13" ht="25.5" customHeight="1" x14ac:dyDescent="0.2">
      <c r="B23" s="604"/>
      <c r="C23" s="376" t="str">
        <f>加算点申告表!C30</f>
        <v>⑦</v>
      </c>
      <c r="D23" s="544" t="str">
        <f>加算点申告表!D30</f>
        <v>若年者雇用</v>
      </c>
      <c r="E23" s="545"/>
      <c r="F23" s="569" t="s">
        <v>28</v>
      </c>
      <c r="G23" s="570"/>
      <c r="H23" s="570"/>
      <c r="I23" s="570"/>
      <c r="J23" s="571"/>
      <c r="K23" s="21"/>
    </row>
    <row r="24" spans="2:13" ht="25.5" customHeight="1" x14ac:dyDescent="0.2">
      <c r="B24" s="604"/>
      <c r="C24" s="428"/>
      <c r="D24" s="554"/>
      <c r="E24" s="555"/>
      <c r="F24" s="561" t="s">
        <v>49</v>
      </c>
      <c r="G24" s="562"/>
      <c r="H24" s="562"/>
      <c r="I24" s="562"/>
      <c r="J24" s="563"/>
      <c r="K24" s="20"/>
    </row>
    <row r="25" spans="2:13" ht="25.5" customHeight="1" x14ac:dyDescent="0.2">
      <c r="B25" s="604"/>
      <c r="C25" s="396"/>
      <c r="D25" s="546"/>
      <c r="E25" s="547"/>
      <c r="F25" s="564" t="s">
        <v>29</v>
      </c>
      <c r="G25" s="565"/>
      <c r="H25" s="565"/>
      <c r="I25" s="565"/>
      <c r="J25" s="566"/>
      <c r="K25" s="20"/>
    </row>
    <row r="26" spans="2:13" ht="25.5" customHeight="1" x14ac:dyDescent="0.2">
      <c r="B26" s="604"/>
      <c r="C26" s="376" t="str">
        <f>加算点申告表!C32</f>
        <v>⑧</v>
      </c>
      <c r="D26" s="544" t="str">
        <f>加算点申告表!D32</f>
        <v>若手技術者の育成</v>
      </c>
      <c r="E26" s="545"/>
      <c r="F26" s="569" t="s">
        <v>28</v>
      </c>
      <c r="G26" s="570"/>
      <c r="H26" s="570"/>
      <c r="I26" s="570"/>
      <c r="J26" s="571"/>
      <c r="K26" s="21"/>
    </row>
    <row r="27" spans="2:13" ht="25.5" customHeight="1" x14ac:dyDescent="0.2">
      <c r="B27" s="604"/>
      <c r="C27" s="428"/>
      <c r="D27" s="554"/>
      <c r="E27" s="555"/>
      <c r="F27" s="561" t="s">
        <v>49</v>
      </c>
      <c r="G27" s="562"/>
      <c r="H27" s="562"/>
      <c r="I27" s="562"/>
      <c r="J27" s="563"/>
      <c r="K27" s="20"/>
    </row>
    <row r="28" spans="2:13" ht="25.5" customHeight="1" x14ac:dyDescent="0.2">
      <c r="B28" s="650"/>
      <c r="C28" s="396"/>
      <c r="D28" s="546"/>
      <c r="E28" s="547"/>
      <c r="F28" s="564" t="s">
        <v>29</v>
      </c>
      <c r="G28" s="565"/>
      <c r="H28" s="565"/>
      <c r="I28" s="565"/>
      <c r="J28" s="566"/>
      <c r="K28" s="20"/>
    </row>
    <row r="29" spans="2:13" ht="25.5" customHeight="1" x14ac:dyDescent="0.2">
      <c r="B29" s="373" t="s">
        <v>24</v>
      </c>
      <c r="C29" s="376" t="s">
        <v>4</v>
      </c>
      <c r="D29" s="409" t="str">
        <f>加算点申告表!D38</f>
        <v>過去10年間（平成26年度から令和5年度）の主任（監理）技術者としての施工実績</v>
      </c>
      <c r="E29" s="583"/>
      <c r="F29" s="569" t="s">
        <v>28</v>
      </c>
      <c r="G29" s="570"/>
      <c r="H29" s="570"/>
      <c r="I29" s="570"/>
      <c r="J29" s="571"/>
      <c r="K29" s="21"/>
    </row>
    <row r="30" spans="2:13" ht="25.5" customHeight="1" x14ac:dyDescent="0.2">
      <c r="B30" s="374"/>
      <c r="C30" s="428"/>
      <c r="D30" s="411"/>
      <c r="E30" s="601"/>
      <c r="F30" s="561" t="s">
        <v>29</v>
      </c>
      <c r="G30" s="567"/>
      <c r="H30" s="567"/>
      <c r="I30" s="567"/>
      <c r="J30" s="568"/>
      <c r="K30" s="20"/>
    </row>
    <row r="31" spans="2:13" s="17" customFormat="1" ht="25.5" customHeight="1" x14ac:dyDescent="0.2">
      <c r="B31" s="374"/>
      <c r="C31" s="378"/>
      <c r="D31" s="602"/>
      <c r="E31" s="603"/>
      <c r="F31" s="572" t="s">
        <v>241</v>
      </c>
      <c r="G31" s="573"/>
      <c r="H31" s="573"/>
      <c r="I31" s="573"/>
      <c r="J31" s="574"/>
      <c r="K31" s="20"/>
    </row>
    <row r="32" spans="2:13" ht="25.5" customHeight="1" x14ac:dyDescent="0.2">
      <c r="B32" s="374"/>
      <c r="C32" s="376" t="s">
        <v>16</v>
      </c>
      <c r="D32" s="379" t="str">
        <f>加算点申告表!D42</f>
        <v>安城市発注の同工種工事の前々年度から過去3年間（令和2年度から令和4年度まで）の工事成績評定が80点以上の評価実績</v>
      </c>
      <c r="E32" s="435"/>
      <c r="F32" s="569" t="s">
        <v>28</v>
      </c>
      <c r="G32" s="570"/>
      <c r="H32" s="570"/>
      <c r="I32" s="570"/>
      <c r="J32" s="571"/>
      <c r="K32" s="21"/>
    </row>
    <row r="33" spans="2:13" ht="25.5" hidden="1" customHeight="1" x14ac:dyDescent="0.2">
      <c r="B33" s="374"/>
      <c r="C33" s="428"/>
      <c r="D33" s="398"/>
      <c r="E33" s="436"/>
      <c r="F33" s="564" t="s">
        <v>29</v>
      </c>
      <c r="G33" s="565"/>
      <c r="H33" s="565"/>
      <c r="I33" s="565"/>
      <c r="J33" s="566"/>
      <c r="K33" s="20"/>
    </row>
    <row r="34" spans="2:13" s="17" customFormat="1" ht="25.5" customHeight="1" x14ac:dyDescent="0.2">
      <c r="B34" s="374"/>
      <c r="C34" s="378"/>
      <c r="D34" s="383"/>
      <c r="E34" s="384"/>
      <c r="F34" s="572" t="s">
        <v>241</v>
      </c>
      <c r="G34" s="573"/>
      <c r="H34" s="573"/>
      <c r="I34" s="573"/>
      <c r="J34" s="574"/>
      <c r="K34" s="20"/>
    </row>
    <row r="35" spans="2:13" ht="25.5" customHeight="1" x14ac:dyDescent="0.2">
      <c r="B35" s="374"/>
      <c r="C35" s="376" t="s">
        <v>15</v>
      </c>
      <c r="D35" s="379" t="str">
        <f>加算点申告表!D45</f>
        <v>安城市発注の同工種工事の前々年度から過去3年間（令和2年度から令和4年度まで）の優良評価</v>
      </c>
      <c r="E35" s="435"/>
      <c r="F35" s="569" t="s">
        <v>28</v>
      </c>
      <c r="G35" s="570"/>
      <c r="H35" s="570"/>
      <c r="I35" s="570"/>
      <c r="J35" s="571"/>
      <c r="K35" s="21"/>
    </row>
    <row r="36" spans="2:13" s="17" customFormat="1" ht="25.5" customHeight="1" x14ac:dyDescent="0.2">
      <c r="B36" s="374"/>
      <c r="C36" s="428"/>
      <c r="D36" s="434"/>
      <c r="E36" s="437"/>
      <c r="F36" s="572" t="s">
        <v>241</v>
      </c>
      <c r="G36" s="573"/>
      <c r="H36" s="573"/>
      <c r="I36" s="573"/>
      <c r="J36" s="574"/>
      <c r="K36" s="20"/>
    </row>
    <row r="37" spans="2:13" ht="25.5" customHeight="1" x14ac:dyDescent="0.2">
      <c r="B37" s="374"/>
      <c r="C37" s="376" t="s">
        <v>10</v>
      </c>
      <c r="D37" s="379" t="str">
        <f>加算点申告表!D47</f>
        <v>保有する同工種工事に関する資格</v>
      </c>
      <c r="E37" s="435"/>
      <c r="F37" s="569" t="s">
        <v>28</v>
      </c>
      <c r="G37" s="570"/>
      <c r="H37" s="570"/>
      <c r="I37" s="570"/>
      <c r="J37" s="571"/>
      <c r="K37" s="21"/>
      <c r="M37" s="13"/>
    </row>
    <row r="38" spans="2:13" ht="25.5" customHeight="1" x14ac:dyDescent="0.2">
      <c r="B38" s="374"/>
      <c r="C38" s="510"/>
      <c r="D38" s="554"/>
      <c r="E38" s="555"/>
      <c r="F38" s="561" t="s">
        <v>29</v>
      </c>
      <c r="G38" s="567"/>
      <c r="H38" s="567"/>
      <c r="I38" s="567"/>
      <c r="J38" s="568"/>
      <c r="K38" s="20"/>
    </row>
    <row r="39" spans="2:13" s="17" customFormat="1" ht="25.5" customHeight="1" x14ac:dyDescent="0.2">
      <c r="B39" s="374"/>
      <c r="C39" s="378"/>
      <c r="D39" s="383"/>
      <c r="E39" s="384"/>
      <c r="F39" s="572" t="s">
        <v>241</v>
      </c>
      <c r="G39" s="573"/>
      <c r="H39" s="573"/>
      <c r="I39" s="573"/>
      <c r="J39" s="574"/>
      <c r="K39" s="20"/>
    </row>
    <row r="40" spans="2:13" s="17" customFormat="1" ht="25.5" customHeight="1" x14ac:dyDescent="0.2">
      <c r="B40" s="374"/>
      <c r="C40" s="376" t="s">
        <v>249</v>
      </c>
      <c r="D40" s="379" t="str">
        <f>加算点申告表!D49</f>
        <v>ＣＰＤに取り組み、各団体の推奨単位に対する過去2年間の取得割合</v>
      </c>
      <c r="E40" s="435"/>
      <c r="F40" s="569" t="s">
        <v>28</v>
      </c>
      <c r="G40" s="570"/>
      <c r="H40" s="570"/>
      <c r="I40" s="570"/>
      <c r="J40" s="571"/>
      <c r="K40" s="21"/>
    </row>
    <row r="41" spans="2:13" s="17" customFormat="1" ht="25.5" customHeight="1" x14ac:dyDescent="0.2">
      <c r="B41" s="374"/>
      <c r="C41" s="428"/>
      <c r="D41" s="398"/>
      <c r="E41" s="436"/>
      <c r="F41" s="561" t="s">
        <v>49</v>
      </c>
      <c r="G41" s="562"/>
      <c r="H41" s="562"/>
      <c r="I41" s="562"/>
      <c r="J41" s="563"/>
      <c r="K41" s="20"/>
    </row>
    <row r="42" spans="2:13" s="17" customFormat="1" ht="25.5" customHeight="1" x14ac:dyDescent="0.2">
      <c r="B42" s="375"/>
      <c r="C42" s="428"/>
      <c r="D42" s="434"/>
      <c r="E42" s="437"/>
      <c r="F42" s="561" t="s">
        <v>29</v>
      </c>
      <c r="G42" s="567"/>
      <c r="H42" s="567"/>
      <c r="I42" s="567"/>
      <c r="J42" s="568"/>
      <c r="K42" s="20"/>
    </row>
    <row r="43" spans="2:13" ht="25.5" hidden="1" customHeight="1" x14ac:dyDescent="0.2">
      <c r="B43" s="373" t="s">
        <v>63</v>
      </c>
      <c r="C43" s="376" t="str">
        <f>加算点申告表!C55</f>
        <v>①</v>
      </c>
      <c r="D43" s="592" t="str">
        <f>加算点申告表!D55</f>
        <v>本支店の所在</v>
      </c>
      <c r="E43" s="593"/>
      <c r="F43" s="651" t="s">
        <v>28</v>
      </c>
      <c r="G43" s="652"/>
      <c r="H43" s="652"/>
      <c r="I43" s="652"/>
      <c r="J43" s="653"/>
      <c r="K43" s="21"/>
      <c r="L43" s="15"/>
      <c r="M43" s="127" t="s">
        <v>201</v>
      </c>
    </row>
    <row r="44" spans="2:13" ht="25.5" hidden="1" customHeight="1" x14ac:dyDescent="0.2">
      <c r="B44" s="604"/>
      <c r="C44" s="396"/>
      <c r="D44" s="596"/>
      <c r="E44" s="597"/>
      <c r="F44" s="612" t="s">
        <v>49</v>
      </c>
      <c r="G44" s="613"/>
      <c r="H44" s="613"/>
      <c r="I44" s="613"/>
      <c r="J44" s="614"/>
      <c r="K44" s="64"/>
      <c r="M44" s="127" t="s">
        <v>201</v>
      </c>
    </row>
    <row r="45" spans="2:13" ht="25.5" hidden="1" customHeight="1" x14ac:dyDescent="0.2">
      <c r="B45" s="604"/>
      <c r="C45" s="428" t="str">
        <f>加算点申告表!C57</f>
        <v>②</v>
      </c>
      <c r="D45" s="592" t="str">
        <f>加算点申告表!D57</f>
        <v>同工種工事の市内施工実績</v>
      </c>
      <c r="E45" s="593"/>
      <c r="F45" s="598" t="s">
        <v>28</v>
      </c>
      <c r="G45" s="599"/>
      <c r="H45" s="599"/>
      <c r="I45" s="599"/>
      <c r="J45" s="600"/>
      <c r="K45" s="63"/>
      <c r="M45" s="127" t="s">
        <v>201</v>
      </c>
    </row>
    <row r="46" spans="2:13" ht="25.5" hidden="1" customHeight="1" x14ac:dyDescent="0.2">
      <c r="B46" s="604"/>
      <c r="C46" s="428"/>
      <c r="D46" s="594"/>
      <c r="E46" s="595"/>
      <c r="F46" s="657" t="s">
        <v>30</v>
      </c>
      <c r="G46" s="658"/>
      <c r="H46" s="658"/>
      <c r="I46" s="658"/>
      <c r="J46" s="659"/>
      <c r="K46" s="22"/>
      <c r="M46" s="127" t="s">
        <v>201</v>
      </c>
    </row>
    <row r="47" spans="2:13" ht="25.5" hidden="1" customHeight="1" x14ac:dyDescent="0.2">
      <c r="B47" s="604"/>
      <c r="C47" s="396"/>
      <c r="D47" s="596"/>
      <c r="E47" s="597"/>
      <c r="F47" s="654" t="s">
        <v>29</v>
      </c>
      <c r="G47" s="655"/>
      <c r="H47" s="655"/>
      <c r="I47" s="655"/>
      <c r="J47" s="656"/>
      <c r="K47" s="64"/>
      <c r="M47" s="127" t="s">
        <v>201</v>
      </c>
    </row>
    <row r="48" spans="2:13" ht="25.5" customHeight="1" x14ac:dyDescent="0.2">
      <c r="B48" s="604"/>
      <c r="C48" s="618" t="str">
        <f>加算点申告表!C59</f>
        <v>①</v>
      </c>
      <c r="D48" s="379" t="str">
        <f>加算点申告表!D59</f>
        <v>前年度（令和5年度）までの災害に関する協力事業者登録又は協定締結及び前年度（令和5年度）の活動実績</v>
      </c>
      <c r="E48" s="435"/>
      <c r="F48" s="569" t="s">
        <v>28</v>
      </c>
      <c r="G48" s="570"/>
      <c r="H48" s="570"/>
      <c r="I48" s="570"/>
      <c r="J48" s="571"/>
      <c r="K48" s="21"/>
      <c r="M48" s="178"/>
    </row>
    <row r="49" spans="2:13" ht="25.5" customHeight="1" x14ac:dyDescent="0.2">
      <c r="B49" s="604"/>
      <c r="C49" s="619"/>
      <c r="D49" s="398"/>
      <c r="E49" s="436"/>
      <c r="F49" s="561" t="s">
        <v>49</v>
      </c>
      <c r="G49" s="567"/>
      <c r="H49" s="567"/>
      <c r="I49" s="567"/>
      <c r="J49" s="568"/>
      <c r="K49" s="64"/>
      <c r="M49" s="178"/>
    </row>
    <row r="50" spans="2:13" ht="25.5" customHeight="1" x14ac:dyDescent="0.2">
      <c r="B50" s="604"/>
      <c r="C50" s="575" t="str">
        <f>加算点申告表!C62</f>
        <v>②</v>
      </c>
      <c r="D50" s="606" t="str">
        <f>加算点申告表!D62</f>
        <v>建設機械の保有</v>
      </c>
      <c r="E50" s="607"/>
      <c r="F50" s="569" t="s">
        <v>28</v>
      </c>
      <c r="G50" s="570"/>
      <c r="H50" s="570"/>
      <c r="I50" s="570"/>
      <c r="J50" s="571"/>
      <c r="K50" s="18"/>
    </row>
    <row r="51" spans="2:13" ht="25.5" customHeight="1" x14ac:dyDescent="0.2">
      <c r="B51" s="604"/>
      <c r="C51" s="576"/>
      <c r="D51" s="608"/>
      <c r="E51" s="609"/>
      <c r="F51" s="561" t="s">
        <v>49</v>
      </c>
      <c r="G51" s="567"/>
      <c r="H51" s="567"/>
      <c r="I51" s="567"/>
      <c r="J51" s="568"/>
      <c r="K51" s="19"/>
    </row>
    <row r="52" spans="2:13" ht="25.5" customHeight="1" x14ac:dyDescent="0.2">
      <c r="B52" s="604"/>
      <c r="C52" s="577"/>
      <c r="D52" s="610"/>
      <c r="E52" s="611"/>
      <c r="F52" s="564" t="s">
        <v>29</v>
      </c>
      <c r="G52" s="565"/>
      <c r="H52" s="565"/>
      <c r="I52" s="565"/>
      <c r="J52" s="566"/>
      <c r="K52" s="23"/>
    </row>
    <row r="53" spans="2:13" s="17" customFormat="1" ht="25.5" hidden="1" customHeight="1" x14ac:dyDescent="0.2">
      <c r="B53" s="604"/>
      <c r="C53" s="576" t="e">
        <f>加算点申告表!#REF!</f>
        <v>#REF!</v>
      </c>
      <c r="D53" s="594" t="e">
        <f>加算点申告表!#REF!</f>
        <v>#REF!</v>
      </c>
      <c r="E53" s="595"/>
      <c r="F53" s="586" t="s">
        <v>28</v>
      </c>
      <c r="G53" s="587"/>
      <c r="H53" s="587"/>
      <c r="I53" s="587"/>
      <c r="J53" s="588"/>
      <c r="K53" s="64"/>
      <c r="M53" s="127" t="s">
        <v>196</v>
      </c>
    </row>
    <row r="54" spans="2:13" s="17" customFormat="1" ht="25.5" hidden="1" customHeight="1" x14ac:dyDescent="0.2">
      <c r="B54" s="604"/>
      <c r="C54" s="576"/>
      <c r="D54" s="594"/>
      <c r="E54" s="595"/>
      <c r="F54" s="589" t="s">
        <v>49</v>
      </c>
      <c r="G54" s="590"/>
      <c r="H54" s="590"/>
      <c r="I54" s="590"/>
      <c r="J54" s="591"/>
      <c r="K54" s="20"/>
      <c r="M54" s="127" t="s">
        <v>196</v>
      </c>
    </row>
    <row r="55" spans="2:13" s="17" customFormat="1" ht="25.5" customHeight="1" x14ac:dyDescent="0.2">
      <c r="B55" s="604"/>
      <c r="C55" s="575" t="str">
        <f>加算点申告表!C64</f>
        <v>③</v>
      </c>
      <c r="D55" s="379" t="str">
        <f>加算点申告表!D64</f>
        <v>災害対策業務委託の受託</v>
      </c>
      <c r="E55" s="435"/>
      <c r="F55" s="569" t="s">
        <v>28</v>
      </c>
      <c r="G55" s="570"/>
      <c r="H55" s="570"/>
      <c r="I55" s="570"/>
      <c r="J55" s="571"/>
      <c r="K55" s="64"/>
      <c r="M55" s="127" t="s">
        <v>196</v>
      </c>
    </row>
    <row r="56" spans="2:13" s="17" customFormat="1" ht="25.5" customHeight="1" x14ac:dyDescent="0.2">
      <c r="B56" s="604"/>
      <c r="C56" s="576"/>
      <c r="D56" s="398"/>
      <c r="E56" s="436"/>
      <c r="F56" s="615" t="s">
        <v>49</v>
      </c>
      <c r="G56" s="616"/>
      <c r="H56" s="616"/>
      <c r="I56" s="616"/>
      <c r="J56" s="617"/>
      <c r="K56" s="20"/>
      <c r="M56" s="127" t="s">
        <v>196</v>
      </c>
    </row>
    <row r="57" spans="2:13" s="17" customFormat="1" ht="25.5" hidden="1" customHeight="1" x14ac:dyDescent="0.2">
      <c r="B57" s="604"/>
      <c r="C57" s="376" t="str">
        <f>加算点申告表!C66</f>
        <v>③</v>
      </c>
      <c r="D57" s="592" t="str">
        <f>加算点申告表!D66</f>
        <v>被災建築物応急危険度判定士の雇用</v>
      </c>
      <c r="E57" s="593"/>
      <c r="F57" s="598" t="s">
        <v>28</v>
      </c>
      <c r="G57" s="599"/>
      <c r="H57" s="599"/>
      <c r="I57" s="599"/>
      <c r="J57" s="600"/>
      <c r="K57" s="63"/>
      <c r="M57" s="127" t="s">
        <v>197</v>
      </c>
    </row>
    <row r="58" spans="2:13" s="17" customFormat="1" ht="25.5" hidden="1" customHeight="1" x14ac:dyDescent="0.2">
      <c r="B58" s="604"/>
      <c r="C58" s="428"/>
      <c r="D58" s="594"/>
      <c r="E58" s="595"/>
      <c r="F58" s="589" t="s">
        <v>49</v>
      </c>
      <c r="G58" s="590"/>
      <c r="H58" s="590"/>
      <c r="I58" s="590"/>
      <c r="J58" s="591"/>
      <c r="K58" s="20"/>
      <c r="M58" s="127" t="s">
        <v>197</v>
      </c>
    </row>
    <row r="59" spans="2:13" s="17" customFormat="1" ht="25.5" hidden="1" customHeight="1" x14ac:dyDescent="0.2">
      <c r="B59" s="604"/>
      <c r="C59" s="396"/>
      <c r="D59" s="596"/>
      <c r="E59" s="597"/>
      <c r="F59" s="612" t="s">
        <v>29</v>
      </c>
      <c r="G59" s="613"/>
      <c r="H59" s="613"/>
      <c r="I59" s="613"/>
      <c r="J59" s="614"/>
      <c r="K59" s="20"/>
      <c r="M59" s="127" t="s">
        <v>197</v>
      </c>
    </row>
    <row r="60" spans="2:13" ht="25.5" hidden="1" customHeight="1" x14ac:dyDescent="0.2">
      <c r="B60" s="604"/>
      <c r="C60" s="575" t="e">
        <f>加算点申告表!#REF!</f>
        <v>#REF!</v>
      </c>
      <c r="D60" s="592" t="e">
        <f>加算点申告表!#REF!</f>
        <v>#REF!</v>
      </c>
      <c r="E60" s="593"/>
      <c r="F60" s="598" t="s">
        <v>28</v>
      </c>
      <c r="G60" s="599"/>
      <c r="H60" s="599"/>
      <c r="I60" s="599"/>
      <c r="J60" s="600"/>
      <c r="K60" s="63"/>
      <c r="M60" s="127" t="s">
        <v>198</v>
      </c>
    </row>
    <row r="61" spans="2:13" ht="25.5" hidden="1" customHeight="1" x14ac:dyDescent="0.2">
      <c r="B61" s="604"/>
      <c r="C61" s="577"/>
      <c r="D61" s="594"/>
      <c r="E61" s="595"/>
      <c r="F61" s="589" t="s">
        <v>49</v>
      </c>
      <c r="G61" s="590"/>
      <c r="H61" s="590"/>
      <c r="I61" s="590"/>
      <c r="J61" s="591"/>
      <c r="K61" s="20"/>
      <c r="M61" s="127" t="s">
        <v>198</v>
      </c>
    </row>
    <row r="62" spans="2:13" s="17" customFormat="1" ht="25.5" hidden="1" customHeight="1" x14ac:dyDescent="0.2">
      <c r="B62" s="604"/>
      <c r="C62" s="575" t="str">
        <f>加算点申告表!C69</f>
        <v>③</v>
      </c>
      <c r="D62" s="592" t="str">
        <f>加算点申告表!D69</f>
        <v>前年度（令和5年度）の水道施設緊急修繕協定締結及び前年度（令和5年度）の活動実績</v>
      </c>
      <c r="E62" s="593"/>
      <c r="F62" s="598" t="s">
        <v>28</v>
      </c>
      <c r="G62" s="599"/>
      <c r="H62" s="599"/>
      <c r="I62" s="599"/>
      <c r="J62" s="600"/>
      <c r="K62" s="63"/>
      <c r="M62" s="127" t="s">
        <v>198</v>
      </c>
    </row>
    <row r="63" spans="2:13" s="17" customFormat="1" ht="25.5" hidden="1" customHeight="1" x14ac:dyDescent="0.2">
      <c r="B63" s="604"/>
      <c r="C63" s="577"/>
      <c r="D63" s="594"/>
      <c r="E63" s="595"/>
      <c r="F63" s="589" t="s">
        <v>49</v>
      </c>
      <c r="G63" s="590"/>
      <c r="H63" s="590"/>
      <c r="I63" s="590"/>
      <c r="J63" s="591"/>
      <c r="K63" s="20"/>
      <c r="M63" s="127" t="s">
        <v>198</v>
      </c>
    </row>
    <row r="64" spans="2:13" ht="25.5" customHeight="1" x14ac:dyDescent="0.2">
      <c r="B64" s="604"/>
      <c r="C64" s="575" t="str">
        <f>加算点申告表!C72</f>
        <v>④</v>
      </c>
      <c r="D64" s="379" t="str">
        <f>加算点申告表!D72</f>
        <v>障害者雇用の有無</v>
      </c>
      <c r="E64" s="435"/>
      <c r="F64" s="569" t="s">
        <v>28</v>
      </c>
      <c r="G64" s="570"/>
      <c r="H64" s="570"/>
      <c r="I64" s="570"/>
      <c r="J64" s="571"/>
      <c r="K64" s="21"/>
      <c r="M64" s="127"/>
    </row>
    <row r="65" spans="1:11" ht="25.5" customHeight="1" x14ac:dyDescent="0.2">
      <c r="B65" s="604"/>
      <c r="C65" s="576"/>
      <c r="D65" s="398"/>
      <c r="E65" s="436"/>
      <c r="F65" s="561" t="s">
        <v>49</v>
      </c>
      <c r="G65" s="567"/>
      <c r="H65" s="567"/>
      <c r="I65" s="567"/>
      <c r="J65" s="568"/>
      <c r="K65" s="64"/>
    </row>
    <row r="66" spans="1:11" ht="25.5" customHeight="1" x14ac:dyDescent="0.2">
      <c r="B66" s="604"/>
      <c r="C66" s="577"/>
      <c r="D66" s="434"/>
      <c r="E66" s="437"/>
      <c r="F66" s="564" t="s">
        <v>29</v>
      </c>
      <c r="G66" s="565"/>
      <c r="H66" s="565"/>
      <c r="I66" s="565"/>
      <c r="J66" s="566"/>
      <c r="K66" s="20"/>
    </row>
    <row r="67" spans="1:11" ht="25.5" customHeight="1" x14ac:dyDescent="0.2">
      <c r="B67" s="604"/>
      <c r="C67" s="575" t="str">
        <f>加算点申告表!C74</f>
        <v>⑤</v>
      </c>
      <c r="D67" s="379" t="str">
        <f>加算点申告表!D74</f>
        <v>更生保護における就労支援</v>
      </c>
      <c r="E67" s="435"/>
      <c r="F67" s="569" t="s">
        <v>28</v>
      </c>
      <c r="G67" s="570"/>
      <c r="H67" s="570"/>
      <c r="I67" s="570"/>
      <c r="J67" s="571"/>
      <c r="K67" s="21"/>
    </row>
    <row r="68" spans="1:11" s="17" customFormat="1" ht="25.5" customHeight="1" x14ac:dyDescent="0.2">
      <c r="B68" s="604"/>
      <c r="C68" s="576"/>
      <c r="D68" s="398"/>
      <c r="E68" s="436"/>
      <c r="F68" s="561" t="s">
        <v>49</v>
      </c>
      <c r="G68" s="567"/>
      <c r="H68" s="567"/>
      <c r="I68" s="567"/>
      <c r="J68" s="568"/>
      <c r="K68" s="20"/>
    </row>
    <row r="69" spans="1:11" ht="25.5" customHeight="1" x14ac:dyDescent="0.2">
      <c r="B69" s="604"/>
      <c r="C69" s="577"/>
      <c r="D69" s="434"/>
      <c r="E69" s="437"/>
      <c r="F69" s="615" t="s">
        <v>29</v>
      </c>
      <c r="G69" s="616"/>
      <c r="H69" s="616"/>
      <c r="I69" s="616"/>
      <c r="J69" s="617"/>
      <c r="K69" s="20"/>
    </row>
    <row r="70" spans="1:11" ht="25.5" customHeight="1" x14ac:dyDescent="0.2">
      <c r="B70" s="604"/>
      <c r="C70" s="575" t="str">
        <f>加算点申告表!C77</f>
        <v>⑥</v>
      </c>
      <c r="D70" s="379" t="str">
        <f>加算点申告表!D77</f>
        <v>環境配慮の取組</v>
      </c>
      <c r="E70" s="435"/>
      <c r="F70" s="569" t="s">
        <v>28</v>
      </c>
      <c r="G70" s="570"/>
      <c r="H70" s="570"/>
      <c r="I70" s="570"/>
      <c r="J70" s="571"/>
      <c r="K70" s="21"/>
    </row>
    <row r="71" spans="1:11" ht="25.5" customHeight="1" x14ac:dyDescent="0.2">
      <c r="B71" s="604"/>
      <c r="C71" s="576"/>
      <c r="D71" s="398"/>
      <c r="E71" s="436"/>
      <c r="F71" s="561" t="s">
        <v>49</v>
      </c>
      <c r="G71" s="567"/>
      <c r="H71" s="567"/>
      <c r="I71" s="567"/>
      <c r="J71" s="568"/>
      <c r="K71" s="64"/>
    </row>
    <row r="72" spans="1:11" ht="25.5" customHeight="1" x14ac:dyDescent="0.2">
      <c r="B72" s="604"/>
      <c r="C72" s="577"/>
      <c r="D72" s="398"/>
      <c r="E72" s="436"/>
      <c r="F72" s="564" t="s">
        <v>29</v>
      </c>
      <c r="G72" s="565"/>
      <c r="H72" s="565"/>
      <c r="I72" s="565"/>
      <c r="J72" s="566"/>
      <c r="K72" s="23"/>
    </row>
    <row r="73" spans="1:11" ht="25.5" customHeight="1" x14ac:dyDescent="0.2">
      <c r="B73" s="604"/>
      <c r="C73" s="575" t="str">
        <f>加算点申告表!C79</f>
        <v>⑦</v>
      </c>
      <c r="D73" s="409" t="str">
        <f>加算点申告表!D79</f>
        <v>入札参加資格停止措置</v>
      </c>
      <c r="E73" s="583"/>
      <c r="F73" s="581" t="s">
        <v>33</v>
      </c>
      <c r="G73" s="581"/>
      <c r="H73" s="581"/>
      <c r="I73" s="581"/>
      <c r="J73" s="581"/>
      <c r="K73" s="63"/>
    </row>
    <row r="74" spans="1:11" ht="25.5" customHeight="1" thickBot="1" x14ac:dyDescent="0.25">
      <c r="B74" s="605"/>
      <c r="C74" s="582"/>
      <c r="D74" s="584"/>
      <c r="E74" s="585"/>
      <c r="F74" s="578" t="s">
        <v>49</v>
      </c>
      <c r="G74" s="579"/>
      <c r="H74" s="579"/>
      <c r="I74" s="579"/>
      <c r="J74" s="580"/>
      <c r="K74" s="232"/>
    </row>
    <row r="75" spans="1:11" s="2" customFormat="1" ht="3" customHeight="1" x14ac:dyDescent="0.2">
      <c r="A75" s="4"/>
    </row>
    <row r="76" spans="1:11" s="2" customFormat="1" ht="24.9" hidden="1" customHeight="1" x14ac:dyDescent="0.2">
      <c r="A76" s="4"/>
      <c r="C76" s="125" t="s">
        <v>269</v>
      </c>
    </row>
    <row r="77" spans="1:11" ht="24.9" hidden="1" customHeight="1" x14ac:dyDescent="0.2">
      <c r="C77" s="125" t="s">
        <v>253</v>
      </c>
    </row>
  </sheetData>
  <sheetProtection algorithmName="SHA-512" hashValue="eD/Gw8iQhPyJ4Qe3hb/137XPAKrq8zqOOzm/mos6lm5Kqf8kt8WrY/A2Iu0AUc4WcZ9UlOcyP++nbwloQ7eCTQ==" saltValue="CuNdMQY/+6awakKMkmjahA==" spinCount="100000" sheet="1" objects="1" scenarios="1"/>
  <mergeCells count="130">
    <mergeCell ref="C18:C19"/>
    <mergeCell ref="D18:E19"/>
    <mergeCell ref="F19:J19"/>
    <mergeCell ref="C20:C22"/>
    <mergeCell ref="F22:J22"/>
    <mergeCell ref="D48:E49"/>
    <mergeCell ref="F48:J48"/>
    <mergeCell ref="F49:J49"/>
    <mergeCell ref="D60:E61"/>
    <mergeCell ref="F60:J60"/>
    <mergeCell ref="F50:J50"/>
    <mergeCell ref="F51:J51"/>
    <mergeCell ref="F52:J52"/>
    <mergeCell ref="F61:J61"/>
    <mergeCell ref="D53:E54"/>
    <mergeCell ref="D45:E47"/>
    <mergeCell ref="F43:J43"/>
    <mergeCell ref="F44:J44"/>
    <mergeCell ref="F45:J45"/>
    <mergeCell ref="F47:J47"/>
    <mergeCell ref="F46:J46"/>
    <mergeCell ref="C40:C42"/>
    <mergeCell ref="D40:E42"/>
    <mergeCell ref="F40:J40"/>
    <mergeCell ref="D16:E17"/>
    <mergeCell ref="D23:E25"/>
    <mergeCell ref="D13:E15"/>
    <mergeCell ref="F23:J23"/>
    <mergeCell ref="F25:J25"/>
    <mergeCell ref="F15:J15"/>
    <mergeCell ref="F16:J16"/>
    <mergeCell ref="F17:J17"/>
    <mergeCell ref="F18:J18"/>
    <mergeCell ref="F24:J24"/>
    <mergeCell ref="F20:J20"/>
    <mergeCell ref="F21:J21"/>
    <mergeCell ref="D20:E22"/>
    <mergeCell ref="B1:K1"/>
    <mergeCell ref="B2:D2"/>
    <mergeCell ref="E2:K2"/>
    <mergeCell ref="B3:D3"/>
    <mergeCell ref="G4:K4"/>
    <mergeCell ref="F7:J7"/>
    <mergeCell ref="F11:J11"/>
    <mergeCell ref="C11:C12"/>
    <mergeCell ref="B4:D4"/>
    <mergeCell ref="B7:E7"/>
    <mergeCell ref="F12:J12"/>
    <mergeCell ref="D11:E12"/>
    <mergeCell ref="C8:C10"/>
    <mergeCell ref="D8:E10"/>
    <mergeCell ref="F8:J8"/>
    <mergeCell ref="F10:J10"/>
    <mergeCell ref="B8:B28"/>
    <mergeCell ref="F26:J26"/>
    <mergeCell ref="F9:J9"/>
    <mergeCell ref="F14:J14"/>
    <mergeCell ref="C13:C15"/>
    <mergeCell ref="C23:C25"/>
    <mergeCell ref="F13:J13"/>
    <mergeCell ref="C16:C17"/>
    <mergeCell ref="B43:B74"/>
    <mergeCell ref="D62:E63"/>
    <mergeCell ref="C50:C52"/>
    <mergeCell ref="D50:E52"/>
    <mergeCell ref="C53:C54"/>
    <mergeCell ref="F58:J58"/>
    <mergeCell ref="F59:J59"/>
    <mergeCell ref="C55:C56"/>
    <mergeCell ref="D55:E56"/>
    <mergeCell ref="F55:J55"/>
    <mergeCell ref="F56:J56"/>
    <mergeCell ref="C48:C49"/>
    <mergeCell ref="C43:C44"/>
    <mergeCell ref="C45:C47"/>
    <mergeCell ref="C60:C61"/>
    <mergeCell ref="C70:C72"/>
    <mergeCell ref="D70:E72"/>
    <mergeCell ref="D43:E44"/>
    <mergeCell ref="C62:C63"/>
    <mergeCell ref="F67:J67"/>
    <mergeCell ref="F69:J69"/>
    <mergeCell ref="F64:J64"/>
    <mergeCell ref="F66:J66"/>
    <mergeCell ref="F65:J65"/>
    <mergeCell ref="F74:J74"/>
    <mergeCell ref="F73:J73"/>
    <mergeCell ref="F70:J70"/>
    <mergeCell ref="C73:C74"/>
    <mergeCell ref="D73:E74"/>
    <mergeCell ref="C29:C31"/>
    <mergeCell ref="F34:J34"/>
    <mergeCell ref="D32:E34"/>
    <mergeCell ref="C32:C34"/>
    <mergeCell ref="F39:J39"/>
    <mergeCell ref="D37:E39"/>
    <mergeCell ref="F68:J68"/>
    <mergeCell ref="F53:J53"/>
    <mergeCell ref="F54:J54"/>
    <mergeCell ref="C57:C59"/>
    <mergeCell ref="D57:E59"/>
    <mergeCell ref="F57:J57"/>
    <mergeCell ref="F62:J62"/>
    <mergeCell ref="F63:J63"/>
    <mergeCell ref="F42:J42"/>
    <mergeCell ref="D29:E31"/>
    <mergeCell ref="B29:B42"/>
    <mergeCell ref="F41:J41"/>
    <mergeCell ref="F72:J72"/>
    <mergeCell ref="F71:J71"/>
    <mergeCell ref="F27:J27"/>
    <mergeCell ref="D26:E28"/>
    <mergeCell ref="C37:C39"/>
    <mergeCell ref="F29:J29"/>
    <mergeCell ref="F36:J36"/>
    <mergeCell ref="F37:J37"/>
    <mergeCell ref="F28:J28"/>
    <mergeCell ref="F35:J35"/>
    <mergeCell ref="F38:J38"/>
    <mergeCell ref="D35:E36"/>
    <mergeCell ref="F30:J30"/>
    <mergeCell ref="F32:J32"/>
    <mergeCell ref="F33:J33"/>
    <mergeCell ref="C35:C36"/>
    <mergeCell ref="C26:C28"/>
    <mergeCell ref="D67:E69"/>
    <mergeCell ref="C67:C69"/>
    <mergeCell ref="C64:C66"/>
    <mergeCell ref="D64:E66"/>
    <mergeCell ref="F31:J31"/>
  </mergeCells>
  <phoneticPr fontId="2"/>
  <printOptions horizontalCentered="1"/>
  <pageMargins left="0.47244094488188981" right="0.19685039370078741" top="0.19685039370078741" bottom="0.19685039370078741" header="0" footer="0"/>
  <pageSetup paperSize="9" scale="5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10</xdr:col>
                    <xdr:colOff>373380</xdr:colOff>
                    <xdr:row>10</xdr:row>
                    <xdr:rowOff>60960</xdr:rowOff>
                  </from>
                  <to>
                    <xdr:col>10</xdr:col>
                    <xdr:colOff>601980</xdr:colOff>
                    <xdr:row>10</xdr:row>
                    <xdr:rowOff>289560</xdr:rowOff>
                  </to>
                </anchor>
              </controlPr>
            </control>
          </mc:Choice>
        </mc:AlternateContent>
        <mc:AlternateContent xmlns:mc="http://schemas.openxmlformats.org/markup-compatibility/2006">
          <mc:Choice Requires="x14">
            <control shapeId="2095" r:id="rId5" name="Check Box 47">
              <controlPr defaultSize="0" autoFill="0" autoLine="0" autoPict="0">
                <anchor moveWithCells="1">
                  <from>
                    <xdr:col>10</xdr:col>
                    <xdr:colOff>373380</xdr:colOff>
                    <xdr:row>11</xdr:row>
                    <xdr:rowOff>60960</xdr:rowOff>
                  </from>
                  <to>
                    <xdr:col>10</xdr:col>
                    <xdr:colOff>601980</xdr:colOff>
                    <xdr:row>11</xdr:row>
                    <xdr:rowOff>289560</xdr:rowOff>
                  </to>
                </anchor>
              </controlPr>
            </control>
          </mc:Choice>
        </mc:AlternateContent>
        <mc:AlternateContent xmlns:mc="http://schemas.openxmlformats.org/markup-compatibility/2006">
          <mc:Choice Requires="x14">
            <control shapeId="2096" r:id="rId6" name="Check Box 48">
              <controlPr defaultSize="0" autoFill="0" autoLine="0" autoPict="0">
                <anchor moveWithCells="1">
                  <from>
                    <xdr:col>10</xdr:col>
                    <xdr:colOff>373380</xdr:colOff>
                    <xdr:row>12</xdr:row>
                    <xdr:rowOff>60960</xdr:rowOff>
                  </from>
                  <to>
                    <xdr:col>10</xdr:col>
                    <xdr:colOff>601980</xdr:colOff>
                    <xdr:row>12</xdr:row>
                    <xdr:rowOff>289560</xdr:rowOff>
                  </to>
                </anchor>
              </controlPr>
            </control>
          </mc:Choice>
        </mc:AlternateContent>
        <mc:AlternateContent xmlns:mc="http://schemas.openxmlformats.org/markup-compatibility/2006">
          <mc:Choice Requires="x14">
            <control shapeId="2128" r:id="rId7" name="Check Box 80">
              <controlPr defaultSize="0" autoFill="0" autoLine="0" autoPict="0">
                <anchor moveWithCells="1">
                  <from>
                    <xdr:col>10</xdr:col>
                    <xdr:colOff>373380</xdr:colOff>
                    <xdr:row>14</xdr:row>
                    <xdr:rowOff>60960</xdr:rowOff>
                  </from>
                  <to>
                    <xdr:col>10</xdr:col>
                    <xdr:colOff>601980</xdr:colOff>
                    <xdr:row>14</xdr:row>
                    <xdr:rowOff>289560</xdr:rowOff>
                  </to>
                </anchor>
              </controlPr>
            </control>
          </mc:Choice>
        </mc:AlternateContent>
        <mc:AlternateContent xmlns:mc="http://schemas.openxmlformats.org/markup-compatibility/2006">
          <mc:Choice Requires="x14">
            <control shapeId="2129" r:id="rId8" name="Check Box 81">
              <controlPr defaultSize="0" autoFill="0" autoLine="0" autoPict="0">
                <anchor moveWithCells="1">
                  <from>
                    <xdr:col>10</xdr:col>
                    <xdr:colOff>373380</xdr:colOff>
                    <xdr:row>15</xdr:row>
                    <xdr:rowOff>60960</xdr:rowOff>
                  </from>
                  <to>
                    <xdr:col>10</xdr:col>
                    <xdr:colOff>601980</xdr:colOff>
                    <xdr:row>15</xdr:row>
                    <xdr:rowOff>289560</xdr:rowOff>
                  </to>
                </anchor>
              </controlPr>
            </control>
          </mc:Choice>
        </mc:AlternateContent>
        <mc:AlternateContent xmlns:mc="http://schemas.openxmlformats.org/markup-compatibility/2006">
          <mc:Choice Requires="x14">
            <control shapeId="2130" r:id="rId9" name="Check Box 82">
              <controlPr defaultSize="0" autoFill="0" autoLine="0" autoPict="0">
                <anchor moveWithCells="1">
                  <from>
                    <xdr:col>10</xdr:col>
                    <xdr:colOff>373380</xdr:colOff>
                    <xdr:row>16</xdr:row>
                    <xdr:rowOff>60960</xdr:rowOff>
                  </from>
                  <to>
                    <xdr:col>10</xdr:col>
                    <xdr:colOff>601980</xdr:colOff>
                    <xdr:row>16</xdr:row>
                    <xdr:rowOff>289560</xdr:rowOff>
                  </to>
                </anchor>
              </controlPr>
            </control>
          </mc:Choice>
        </mc:AlternateContent>
        <mc:AlternateContent xmlns:mc="http://schemas.openxmlformats.org/markup-compatibility/2006">
          <mc:Choice Requires="x14">
            <control shapeId="2137" r:id="rId10" name="Check Box 89">
              <controlPr defaultSize="0" autoFill="0" autoLine="0" autoPict="0">
                <anchor moveWithCells="1">
                  <from>
                    <xdr:col>10</xdr:col>
                    <xdr:colOff>373380</xdr:colOff>
                    <xdr:row>28</xdr:row>
                    <xdr:rowOff>60960</xdr:rowOff>
                  </from>
                  <to>
                    <xdr:col>10</xdr:col>
                    <xdr:colOff>601980</xdr:colOff>
                    <xdr:row>28</xdr:row>
                    <xdr:rowOff>289560</xdr:rowOff>
                  </to>
                </anchor>
              </controlPr>
            </control>
          </mc:Choice>
        </mc:AlternateContent>
        <mc:AlternateContent xmlns:mc="http://schemas.openxmlformats.org/markup-compatibility/2006">
          <mc:Choice Requires="x14">
            <control shapeId="2139" r:id="rId11" name="Check Box 91">
              <controlPr defaultSize="0" autoFill="0" autoLine="0" autoPict="0">
                <anchor moveWithCells="1">
                  <from>
                    <xdr:col>10</xdr:col>
                    <xdr:colOff>373380</xdr:colOff>
                    <xdr:row>29</xdr:row>
                    <xdr:rowOff>60960</xdr:rowOff>
                  </from>
                  <to>
                    <xdr:col>10</xdr:col>
                    <xdr:colOff>601980</xdr:colOff>
                    <xdr:row>29</xdr:row>
                    <xdr:rowOff>289560</xdr:rowOff>
                  </to>
                </anchor>
              </controlPr>
            </control>
          </mc:Choice>
        </mc:AlternateContent>
        <mc:AlternateContent xmlns:mc="http://schemas.openxmlformats.org/markup-compatibility/2006">
          <mc:Choice Requires="x14">
            <control shapeId="2140" r:id="rId12" name="Check Box 92">
              <controlPr defaultSize="0" autoFill="0" autoLine="0" autoPict="0">
                <anchor moveWithCells="1">
                  <from>
                    <xdr:col>10</xdr:col>
                    <xdr:colOff>373380</xdr:colOff>
                    <xdr:row>31</xdr:row>
                    <xdr:rowOff>60960</xdr:rowOff>
                  </from>
                  <to>
                    <xdr:col>10</xdr:col>
                    <xdr:colOff>601980</xdr:colOff>
                    <xdr:row>31</xdr:row>
                    <xdr:rowOff>289560</xdr:rowOff>
                  </to>
                </anchor>
              </controlPr>
            </control>
          </mc:Choice>
        </mc:AlternateContent>
        <mc:AlternateContent xmlns:mc="http://schemas.openxmlformats.org/markup-compatibility/2006">
          <mc:Choice Requires="x14">
            <control shapeId="2143" r:id="rId13" name="Check Box 95">
              <controlPr defaultSize="0" autoFill="0" autoLine="0" autoPict="0">
                <anchor moveWithCells="1">
                  <from>
                    <xdr:col>10</xdr:col>
                    <xdr:colOff>373380</xdr:colOff>
                    <xdr:row>34</xdr:row>
                    <xdr:rowOff>60960</xdr:rowOff>
                  </from>
                  <to>
                    <xdr:col>10</xdr:col>
                    <xdr:colOff>601980</xdr:colOff>
                    <xdr:row>34</xdr:row>
                    <xdr:rowOff>289560</xdr:rowOff>
                  </to>
                </anchor>
              </controlPr>
            </control>
          </mc:Choice>
        </mc:AlternateContent>
        <mc:AlternateContent xmlns:mc="http://schemas.openxmlformats.org/markup-compatibility/2006">
          <mc:Choice Requires="x14">
            <control shapeId="2145" r:id="rId14" name="Check Box 97">
              <controlPr defaultSize="0" autoFill="0" autoLine="0" autoPict="0">
                <anchor moveWithCells="1">
                  <from>
                    <xdr:col>10</xdr:col>
                    <xdr:colOff>373380</xdr:colOff>
                    <xdr:row>36</xdr:row>
                    <xdr:rowOff>60960</xdr:rowOff>
                  </from>
                  <to>
                    <xdr:col>10</xdr:col>
                    <xdr:colOff>601980</xdr:colOff>
                    <xdr:row>36</xdr:row>
                    <xdr:rowOff>289560</xdr:rowOff>
                  </to>
                </anchor>
              </controlPr>
            </control>
          </mc:Choice>
        </mc:AlternateContent>
        <mc:AlternateContent xmlns:mc="http://schemas.openxmlformats.org/markup-compatibility/2006">
          <mc:Choice Requires="x14">
            <control shapeId="2147" r:id="rId15" name="Check Box 99">
              <controlPr defaultSize="0" autoFill="0" autoLine="0" autoPict="0">
                <anchor moveWithCells="1">
                  <from>
                    <xdr:col>10</xdr:col>
                    <xdr:colOff>373380</xdr:colOff>
                    <xdr:row>37</xdr:row>
                    <xdr:rowOff>60960</xdr:rowOff>
                  </from>
                  <to>
                    <xdr:col>10</xdr:col>
                    <xdr:colOff>601980</xdr:colOff>
                    <xdr:row>37</xdr:row>
                    <xdr:rowOff>289560</xdr:rowOff>
                  </to>
                </anchor>
              </controlPr>
            </control>
          </mc:Choice>
        </mc:AlternateContent>
        <mc:AlternateContent xmlns:mc="http://schemas.openxmlformats.org/markup-compatibility/2006">
          <mc:Choice Requires="x14">
            <control shapeId="2149" r:id="rId16" name="Check Box 101">
              <controlPr defaultSize="0" autoFill="0" autoLine="0" autoPict="0">
                <anchor moveWithCells="1">
                  <from>
                    <xdr:col>10</xdr:col>
                    <xdr:colOff>373380</xdr:colOff>
                    <xdr:row>47</xdr:row>
                    <xdr:rowOff>60960</xdr:rowOff>
                  </from>
                  <to>
                    <xdr:col>10</xdr:col>
                    <xdr:colOff>601980</xdr:colOff>
                    <xdr:row>47</xdr:row>
                    <xdr:rowOff>289560</xdr:rowOff>
                  </to>
                </anchor>
              </controlPr>
            </control>
          </mc:Choice>
        </mc:AlternateContent>
        <mc:AlternateContent xmlns:mc="http://schemas.openxmlformats.org/markup-compatibility/2006">
          <mc:Choice Requires="x14">
            <control shapeId="2150" r:id="rId17" name="Check Box 102">
              <controlPr defaultSize="0" autoFill="0" autoLine="0" autoPict="0">
                <anchor moveWithCells="1">
                  <from>
                    <xdr:col>10</xdr:col>
                    <xdr:colOff>373380</xdr:colOff>
                    <xdr:row>48</xdr:row>
                    <xdr:rowOff>60960</xdr:rowOff>
                  </from>
                  <to>
                    <xdr:col>10</xdr:col>
                    <xdr:colOff>601980</xdr:colOff>
                    <xdr:row>48</xdr:row>
                    <xdr:rowOff>289560</xdr:rowOff>
                  </to>
                </anchor>
              </controlPr>
            </control>
          </mc:Choice>
        </mc:AlternateContent>
        <mc:AlternateContent xmlns:mc="http://schemas.openxmlformats.org/markup-compatibility/2006">
          <mc:Choice Requires="x14">
            <control shapeId="2154" r:id="rId18" name="Check Box 106">
              <controlPr defaultSize="0" autoFill="0" autoLine="0" autoPict="0">
                <anchor moveWithCells="1">
                  <from>
                    <xdr:col>10</xdr:col>
                    <xdr:colOff>373380</xdr:colOff>
                    <xdr:row>63</xdr:row>
                    <xdr:rowOff>60960</xdr:rowOff>
                  </from>
                  <to>
                    <xdr:col>10</xdr:col>
                    <xdr:colOff>601980</xdr:colOff>
                    <xdr:row>63</xdr:row>
                    <xdr:rowOff>289560</xdr:rowOff>
                  </to>
                </anchor>
              </controlPr>
            </control>
          </mc:Choice>
        </mc:AlternateContent>
        <mc:AlternateContent xmlns:mc="http://schemas.openxmlformats.org/markup-compatibility/2006">
          <mc:Choice Requires="x14">
            <control shapeId="2155" r:id="rId19" name="Check Box 107">
              <controlPr defaultSize="0" autoFill="0" autoLine="0" autoPict="0">
                <anchor moveWithCells="1">
                  <from>
                    <xdr:col>10</xdr:col>
                    <xdr:colOff>373380</xdr:colOff>
                    <xdr:row>64</xdr:row>
                    <xdr:rowOff>60960</xdr:rowOff>
                  </from>
                  <to>
                    <xdr:col>10</xdr:col>
                    <xdr:colOff>601980</xdr:colOff>
                    <xdr:row>64</xdr:row>
                    <xdr:rowOff>289560</xdr:rowOff>
                  </to>
                </anchor>
              </controlPr>
            </control>
          </mc:Choice>
        </mc:AlternateContent>
        <mc:AlternateContent xmlns:mc="http://schemas.openxmlformats.org/markup-compatibility/2006">
          <mc:Choice Requires="x14">
            <control shapeId="2156" r:id="rId20" name="Check Box 108">
              <controlPr defaultSize="0" autoFill="0" autoLine="0" autoPict="0">
                <anchor moveWithCells="1">
                  <from>
                    <xdr:col>10</xdr:col>
                    <xdr:colOff>373380</xdr:colOff>
                    <xdr:row>65</xdr:row>
                    <xdr:rowOff>60960</xdr:rowOff>
                  </from>
                  <to>
                    <xdr:col>10</xdr:col>
                    <xdr:colOff>601980</xdr:colOff>
                    <xdr:row>65</xdr:row>
                    <xdr:rowOff>289560</xdr:rowOff>
                  </to>
                </anchor>
              </controlPr>
            </control>
          </mc:Choice>
        </mc:AlternateContent>
        <mc:AlternateContent xmlns:mc="http://schemas.openxmlformats.org/markup-compatibility/2006">
          <mc:Choice Requires="x14">
            <control shapeId="2157" r:id="rId21" name="Check Box 109">
              <controlPr defaultSize="0" autoFill="0" autoLine="0" autoPict="0">
                <anchor moveWithCells="1">
                  <from>
                    <xdr:col>10</xdr:col>
                    <xdr:colOff>373380</xdr:colOff>
                    <xdr:row>69</xdr:row>
                    <xdr:rowOff>60960</xdr:rowOff>
                  </from>
                  <to>
                    <xdr:col>10</xdr:col>
                    <xdr:colOff>601980</xdr:colOff>
                    <xdr:row>69</xdr:row>
                    <xdr:rowOff>289560</xdr:rowOff>
                  </to>
                </anchor>
              </controlPr>
            </control>
          </mc:Choice>
        </mc:AlternateContent>
        <mc:AlternateContent xmlns:mc="http://schemas.openxmlformats.org/markup-compatibility/2006">
          <mc:Choice Requires="x14">
            <control shapeId="2158" r:id="rId22" name="Check Box 110">
              <controlPr defaultSize="0" autoFill="0" autoLine="0" autoPict="0">
                <anchor moveWithCells="1">
                  <from>
                    <xdr:col>10</xdr:col>
                    <xdr:colOff>373380</xdr:colOff>
                    <xdr:row>70</xdr:row>
                    <xdr:rowOff>60960</xdr:rowOff>
                  </from>
                  <to>
                    <xdr:col>10</xdr:col>
                    <xdr:colOff>601980</xdr:colOff>
                    <xdr:row>70</xdr:row>
                    <xdr:rowOff>289560</xdr:rowOff>
                  </to>
                </anchor>
              </controlPr>
            </control>
          </mc:Choice>
        </mc:AlternateContent>
        <mc:AlternateContent xmlns:mc="http://schemas.openxmlformats.org/markup-compatibility/2006">
          <mc:Choice Requires="x14">
            <control shapeId="2159" r:id="rId23" name="Check Box 111">
              <controlPr defaultSize="0" autoFill="0" autoLine="0" autoPict="0">
                <anchor moveWithCells="1">
                  <from>
                    <xdr:col>10</xdr:col>
                    <xdr:colOff>373380</xdr:colOff>
                    <xdr:row>71</xdr:row>
                    <xdr:rowOff>60960</xdr:rowOff>
                  </from>
                  <to>
                    <xdr:col>10</xdr:col>
                    <xdr:colOff>601980</xdr:colOff>
                    <xdr:row>71</xdr:row>
                    <xdr:rowOff>289560</xdr:rowOff>
                  </to>
                </anchor>
              </controlPr>
            </control>
          </mc:Choice>
        </mc:AlternateContent>
        <mc:AlternateContent xmlns:mc="http://schemas.openxmlformats.org/markup-compatibility/2006">
          <mc:Choice Requires="x14">
            <control shapeId="2160" r:id="rId24" name="Check Box 112">
              <controlPr defaultSize="0" autoFill="0" autoLine="0" autoPict="0">
                <anchor moveWithCells="1">
                  <from>
                    <xdr:col>10</xdr:col>
                    <xdr:colOff>373380</xdr:colOff>
                    <xdr:row>72</xdr:row>
                    <xdr:rowOff>60960</xdr:rowOff>
                  </from>
                  <to>
                    <xdr:col>10</xdr:col>
                    <xdr:colOff>601980</xdr:colOff>
                    <xdr:row>72</xdr:row>
                    <xdr:rowOff>289560</xdr:rowOff>
                  </to>
                </anchor>
              </controlPr>
            </control>
          </mc:Choice>
        </mc:AlternateContent>
        <mc:AlternateContent xmlns:mc="http://schemas.openxmlformats.org/markup-compatibility/2006">
          <mc:Choice Requires="x14">
            <control shapeId="2169" r:id="rId25" name="Check Box 121">
              <controlPr defaultSize="0" autoFill="0" autoLine="0" autoPict="0">
                <anchor moveWithCells="1">
                  <from>
                    <xdr:col>10</xdr:col>
                    <xdr:colOff>373380</xdr:colOff>
                    <xdr:row>22</xdr:row>
                    <xdr:rowOff>60960</xdr:rowOff>
                  </from>
                  <to>
                    <xdr:col>10</xdr:col>
                    <xdr:colOff>601980</xdr:colOff>
                    <xdr:row>22</xdr:row>
                    <xdr:rowOff>289560</xdr:rowOff>
                  </to>
                </anchor>
              </controlPr>
            </control>
          </mc:Choice>
        </mc:AlternateContent>
        <mc:AlternateContent xmlns:mc="http://schemas.openxmlformats.org/markup-compatibility/2006">
          <mc:Choice Requires="x14">
            <control shapeId="2170" r:id="rId26" name="Check Box 122">
              <controlPr defaultSize="0" autoFill="0" autoLine="0" autoPict="0">
                <anchor moveWithCells="1">
                  <from>
                    <xdr:col>10</xdr:col>
                    <xdr:colOff>373380</xdr:colOff>
                    <xdr:row>24</xdr:row>
                    <xdr:rowOff>60960</xdr:rowOff>
                  </from>
                  <to>
                    <xdr:col>10</xdr:col>
                    <xdr:colOff>601980</xdr:colOff>
                    <xdr:row>24</xdr:row>
                    <xdr:rowOff>289560</xdr:rowOff>
                  </to>
                </anchor>
              </controlPr>
            </control>
          </mc:Choice>
        </mc:AlternateContent>
        <mc:AlternateContent xmlns:mc="http://schemas.openxmlformats.org/markup-compatibility/2006">
          <mc:Choice Requires="x14">
            <control shapeId="2171" r:id="rId27" name="Check Box 123">
              <controlPr defaultSize="0" autoFill="0" autoLine="0" autoPict="0">
                <anchor moveWithCells="1">
                  <from>
                    <xdr:col>10</xdr:col>
                    <xdr:colOff>373380</xdr:colOff>
                    <xdr:row>23</xdr:row>
                    <xdr:rowOff>60960</xdr:rowOff>
                  </from>
                  <to>
                    <xdr:col>10</xdr:col>
                    <xdr:colOff>601980</xdr:colOff>
                    <xdr:row>23</xdr:row>
                    <xdr:rowOff>289560</xdr:rowOff>
                  </to>
                </anchor>
              </controlPr>
            </control>
          </mc:Choice>
        </mc:AlternateContent>
        <mc:AlternateContent xmlns:mc="http://schemas.openxmlformats.org/markup-compatibility/2006">
          <mc:Choice Requires="x14">
            <control shapeId="2172" r:id="rId28" name="Check Box 124">
              <controlPr defaultSize="0" autoFill="0" autoLine="0" autoPict="0">
                <anchor moveWithCells="1">
                  <from>
                    <xdr:col>10</xdr:col>
                    <xdr:colOff>373380</xdr:colOff>
                    <xdr:row>66</xdr:row>
                    <xdr:rowOff>60960</xdr:rowOff>
                  </from>
                  <to>
                    <xdr:col>10</xdr:col>
                    <xdr:colOff>601980</xdr:colOff>
                    <xdr:row>66</xdr:row>
                    <xdr:rowOff>289560</xdr:rowOff>
                  </to>
                </anchor>
              </controlPr>
            </control>
          </mc:Choice>
        </mc:AlternateContent>
        <mc:AlternateContent xmlns:mc="http://schemas.openxmlformats.org/markup-compatibility/2006">
          <mc:Choice Requires="x14">
            <control shapeId="2173" r:id="rId29" name="Check Box 125">
              <controlPr defaultSize="0" autoFill="0" autoLine="0" autoPict="0">
                <anchor moveWithCells="1">
                  <from>
                    <xdr:col>10</xdr:col>
                    <xdr:colOff>373380</xdr:colOff>
                    <xdr:row>68</xdr:row>
                    <xdr:rowOff>60960</xdr:rowOff>
                  </from>
                  <to>
                    <xdr:col>10</xdr:col>
                    <xdr:colOff>601980</xdr:colOff>
                    <xdr:row>68</xdr:row>
                    <xdr:rowOff>289560</xdr:rowOff>
                  </to>
                </anchor>
              </controlPr>
            </control>
          </mc:Choice>
        </mc:AlternateContent>
        <mc:AlternateContent xmlns:mc="http://schemas.openxmlformats.org/markup-compatibility/2006">
          <mc:Choice Requires="x14">
            <control shapeId="2174" r:id="rId30" name="Check Box 126">
              <controlPr defaultSize="0" autoFill="0" autoLine="0" autoPict="0">
                <anchor moveWithCells="1">
                  <from>
                    <xdr:col>10</xdr:col>
                    <xdr:colOff>373380</xdr:colOff>
                    <xdr:row>25</xdr:row>
                    <xdr:rowOff>60960</xdr:rowOff>
                  </from>
                  <to>
                    <xdr:col>10</xdr:col>
                    <xdr:colOff>601980</xdr:colOff>
                    <xdr:row>25</xdr:row>
                    <xdr:rowOff>289560</xdr:rowOff>
                  </to>
                </anchor>
              </controlPr>
            </control>
          </mc:Choice>
        </mc:AlternateContent>
        <mc:AlternateContent xmlns:mc="http://schemas.openxmlformats.org/markup-compatibility/2006">
          <mc:Choice Requires="x14">
            <control shapeId="2175" r:id="rId31" name="Check Box 127">
              <controlPr defaultSize="0" autoFill="0" autoLine="0" autoPict="0">
                <anchor moveWithCells="1">
                  <from>
                    <xdr:col>10</xdr:col>
                    <xdr:colOff>373380</xdr:colOff>
                    <xdr:row>27</xdr:row>
                    <xdr:rowOff>60960</xdr:rowOff>
                  </from>
                  <to>
                    <xdr:col>10</xdr:col>
                    <xdr:colOff>601980</xdr:colOff>
                    <xdr:row>27</xdr:row>
                    <xdr:rowOff>289560</xdr:rowOff>
                  </to>
                </anchor>
              </controlPr>
            </control>
          </mc:Choice>
        </mc:AlternateContent>
        <mc:AlternateContent xmlns:mc="http://schemas.openxmlformats.org/markup-compatibility/2006">
          <mc:Choice Requires="x14">
            <control shapeId="2176" r:id="rId32" name="Check Box 128">
              <controlPr defaultSize="0" autoFill="0" autoLine="0" autoPict="0">
                <anchor moveWithCells="1">
                  <from>
                    <xdr:col>10</xdr:col>
                    <xdr:colOff>373380</xdr:colOff>
                    <xdr:row>26</xdr:row>
                    <xdr:rowOff>60960</xdr:rowOff>
                  </from>
                  <to>
                    <xdr:col>10</xdr:col>
                    <xdr:colOff>601980</xdr:colOff>
                    <xdr:row>26</xdr:row>
                    <xdr:rowOff>289560</xdr:rowOff>
                  </to>
                </anchor>
              </controlPr>
            </control>
          </mc:Choice>
        </mc:AlternateContent>
        <mc:AlternateContent xmlns:mc="http://schemas.openxmlformats.org/markup-compatibility/2006">
          <mc:Choice Requires="x14">
            <control shapeId="2177" r:id="rId33" name="Check Box 129">
              <controlPr defaultSize="0" autoFill="0" autoLine="0" autoPict="0">
                <anchor moveWithCells="1">
                  <from>
                    <xdr:col>10</xdr:col>
                    <xdr:colOff>373380</xdr:colOff>
                    <xdr:row>49</xdr:row>
                    <xdr:rowOff>60960</xdr:rowOff>
                  </from>
                  <to>
                    <xdr:col>10</xdr:col>
                    <xdr:colOff>601980</xdr:colOff>
                    <xdr:row>49</xdr:row>
                    <xdr:rowOff>289560</xdr:rowOff>
                  </to>
                </anchor>
              </controlPr>
            </control>
          </mc:Choice>
        </mc:AlternateContent>
        <mc:AlternateContent xmlns:mc="http://schemas.openxmlformats.org/markup-compatibility/2006">
          <mc:Choice Requires="x14">
            <control shapeId="2178" r:id="rId34" name="Check Box 130">
              <controlPr defaultSize="0" autoFill="0" autoLine="0" autoPict="0">
                <anchor moveWithCells="1">
                  <from>
                    <xdr:col>10</xdr:col>
                    <xdr:colOff>373380</xdr:colOff>
                    <xdr:row>50</xdr:row>
                    <xdr:rowOff>45720</xdr:rowOff>
                  </from>
                  <to>
                    <xdr:col>10</xdr:col>
                    <xdr:colOff>601980</xdr:colOff>
                    <xdr:row>50</xdr:row>
                    <xdr:rowOff>274320</xdr:rowOff>
                  </to>
                </anchor>
              </controlPr>
            </control>
          </mc:Choice>
        </mc:AlternateContent>
        <mc:AlternateContent xmlns:mc="http://schemas.openxmlformats.org/markup-compatibility/2006">
          <mc:Choice Requires="x14">
            <control shapeId="2180" r:id="rId35" name="Check Box 132">
              <controlPr defaultSize="0" autoFill="0" autoLine="0" autoPict="0">
                <anchor moveWithCells="1">
                  <from>
                    <xdr:col>10</xdr:col>
                    <xdr:colOff>373380</xdr:colOff>
                    <xdr:row>19</xdr:row>
                    <xdr:rowOff>60960</xdr:rowOff>
                  </from>
                  <to>
                    <xdr:col>10</xdr:col>
                    <xdr:colOff>601980</xdr:colOff>
                    <xdr:row>19</xdr:row>
                    <xdr:rowOff>289560</xdr:rowOff>
                  </to>
                </anchor>
              </controlPr>
            </control>
          </mc:Choice>
        </mc:AlternateContent>
        <mc:AlternateContent xmlns:mc="http://schemas.openxmlformats.org/markup-compatibility/2006">
          <mc:Choice Requires="x14">
            <control shapeId="2181" r:id="rId36" name="Check Box 133">
              <controlPr defaultSize="0" autoFill="0" autoLine="0" autoPict="0">
                <anchor moveWithCells="1">
                  <from>
                    <xdr:col>10</xdr:col>
                    <xdr:colOff>373380</xdr:colOff>
                    <xdr:row>20</xdr:row>
                    <xdr:rowOff>60960</xdr:rowOff>
                  </from>
                  <to>
                    <xdr:col>10</xdr:col>
                    <xdr:colOff>601980</xdr:colOff>
                    <xdr:row>20</xdr:row>
                    <xdr:rowOff>289560</xdr:rowOff>
                  </to>
                </anchor>
              </controlPr>
            </control>
          </mc:Choice>
        </mc:AlternateContent>
        <mc:AlternateContent xmlns:mc="http://schemas.openxmlformats.org/markup-compatibility/2006">
          <mc:Choice Requires="x14">
            <control shapeId="2182" r:id="rId37" name="Check Box 134">
              <controlPr defaultSize="0" autoFill="0" autoLine="0" autoPict="0">
                <anchor moveWithCells="1">
                  <from>
                    <xdr:col>10</xdr:col>
                    <xdr:colOff>373380</xdr:colOff>
                    <xdr:row>21</xdr:row>
                    <xdr:rowOff>60960</xdr:rowOff>
                  </from>
                  <to>
                    <xdr:col>10</xdr:col>
                    <xdr:colOff>601980</xdr:colOff>
                    <xdr:row>21</xdr:row>
                    <xdr:rowOff>289560</xdr:rowOff>
                  </to>
                </anchor>
              </controlPr>
            </control>
          </mc:Choice>
        </mc:AlternateContent>
        <mc:AlternateContent xmlns:mc="http://schemas.openxmlformats.org/markup-compatibility/2006">
          <mc:Choice Requires="x14">
            <control shapeId="2195" r:id="rId38" name="Check Box 147">
              <controlPr defaultSize="0" autoFill="0" autoLine="0" autoPict="0">
                <anchor moveWithCells="1">
                  <from>
                    <xdr:col>10</xdr:col>
                    <xdr:colOff>373380</xdr:colOff>
                    <xdr:row>67</xdr:row>
                    <xdr:rowOff>60960</xdr:rowOff>
                  </from>
                  <to>
                    <xdr:col>10</xdr:col>
                    <xdr:colOff>601980</xdr:colOff>
                    <xdr:row>67</xdr:row>
                    <xdr:rowOff>289560</xdr:rowOff>
                  </to>
                </anchor>
              </controlPr>
            </control>
          </mc:Choice>
        </mc:AlternateContent>
        <mc:AlternateContent xmlns:mc="http://schemas.openxmlformats.org/markup-compatibility/2006">
          <mc:Choice Requires="x14">
            <control shapeId="2199" r:id="rId39" name="Check Box 151">
              <controlPr defaultSize="0" autoFill="0" autoLine="0" autoPict="0">
                <anchor moveWithCells="1">
                  <from>
                    <xdr:col>10</xdr:col>
                    <xdr:colOff>373380</xdr:colOff>
                    <xdr:row>56</xdr:row>
                    <xdr:rowOff>60960</xdr:rowOff>
                  </from>
                  <to>
                    <xdr:col>10</xdr:col>
                    <xdr:colOff>601980</xdr:colOff>
                    <xdr:row>63</xdr:row>
                    <xdr:rowOff>228600</xdr:rowOff>
                  </to>
                </anchor>
              </controlPr>
            </control>
          </mc:Choice>
        </mc:AlternateContent>
        <mc:AlternateContent xmlns:mc="http://schemas.openxmlformats.org/markup-compatibility/2006">
          <mc:Choice Requires="x14">
            <control shapeId="2200" r:id="rId40" name="Check Box 152">
              <controlPr defaultSize="0" autoFill="0" autoLine="0" autoPict="0">
                <anchor moveWithCells="1">
                  <from>
                    <xdr:col>10</xdr:col>
                    <xdr:colOff>373380</xdr:colOff>
                    <xdr:row>57</xdr:row>
                    <xdr:rowOff>60960</xdr:rowOff>
                  </from>
                  <to>
                    <xdr:col>10</xdr:col>
                    <xdr:colOff>601980</xdr:colOff>
                    <xdr:row>63</xdr:row>
                    <xdr:rowOff>228600</xdr:rowOff>
                  </to>
                </anchor>
              </controlPr>
            </control>
          </mc:Choice>
        </mc:AlternateContent>
        <mc:AlternateContent xmlns:mc="http://schemas.openxmlformats.org/markup-compatibility/2006">
          <mc:Choice Requires="x14">
            <control shapeId="2201" r:id="rId41" name="Check Box 153">
              <controlPr defaultSize="0" autoFill="0" autoLine="0" autoPict="0">
                <anchor moveWithCells="1">
                  <from>
                    <xdr:col>10</xdr:col>
                    <xdr:colOff>373380</xdr:colOff>
                    <xdr:row>58</xdr:row>
                    <xdr:rowOff>60960</xdr:rowOff>
                  </from>
                  <to>
                    <xdr:col>10</xdr:col>
                    <xdr:colOff>601980</xdr:colOff>
                    <xdr:row>63</xdr:row>
                    <xdr:rowOff>228600</xdr:rowOff>
                  </to>
                </anchor>
              </controlPr>
            </control>
          </mc:Choice>
        </mc:AlternateContent>
        <mc:AlternateContent xmlns:mc="http://schemas.openxmlformats.org/markup-compatibility/2006">
          <mc:Choice Requires="x14">
            <control shapeId="2202" r:id="rId42" name="Check Box 154">
              <controlPr defaultSize="0" autoFill="0" autoLine="0" autoPict="0">
                <anchor moveWithCells="1">
                  <from>
                    <xdr:col>10</xdr:col>
                    <xdr:colOff>373380</xdr:colOff>
                    <xdr:row>7</xdr:row>
                    <xdr:rowOff>60960</xdr:rowOff>
                  </from>
                  <to>
                    <xdr:col>10</xdr:col>
                    <xdr:colOff>601980</xdr:colOff>
                    <xdr:row>7</xdr:row>
                    <xdr:rowOff>289560</xdr:rowOff>
                  </to>
                </anchor>
              </controlPr>
            </control>
          </mc:Choice>
        </mc:AlternateContent>
        <mc:AlternateContent xmlns:mc="http://schemas.openxmlformats.org/markup-compatibility/2006">
          <mc:Choice Requires="x14">
            <control shapeId="2203" r:id="rId43" name="Check Box 155">
              <controlPr defaultSize="0" autoFill="0" autoLine="0" autoPict="0">
                <anchor moveWithCells="1">
                  <from>
                    <xdr:col>10</xdr:col>
                    <xdr:colOff>373380</xdr:colOff>
                    <xdr:row>9</xdr:row>
                    <xdr:rowOff>60960</xdr:rowOff>
                  </from>
                  <to>
                    <xdr:col>10</xdr:col>
                    <xdr:colOff>601980</xdr:colOff>
                    <xdr:row>9</xdr:row>
                    <xdr:rowOff>289560</xdr:rowOff>
                  </to>
                </anchor>
              </controlPr>
            </control>
          </mc:Choice>
        </mc:AlternateContent>
        <mc:AlternateContent xmlns:mc="http://schemas.openxmlformats.org/markup-compatibility/2006">
          <mc:Choice Requires="x14">
            <control shapeId="2204" r:id="rId44" name="Check Box 156">
              <controlPr defaultSize="0" autoFill="0" autoLine="0" autoPict="0">
                <anchor moveWithCells="1">
                  <from>
                    <xdr:col>10</xdr:col>
                    <xdr:colOff>373380</xdr:colOff>
                    <xdr:row>17</xdr:row>
                    <xdr:rowOff>60960</xdr:rowOff>
                  </from>
                  <to>
                    <xdr:col>10</xdr:col>
                    <xdr:colOff>601980</xdr:colOff>
                    <xdr:row>17</xdr:row>
                    <xdr:rowOff>289560</xdr:rowOff>
                  </to>
                </anchor>
              </controlPr>
            </control>
          </mc:Choice>
        </mc:AlternateContent>
        <mc:AlternateContent xmlns:mc="http://schemas.openxmlformats.org/markup-compatibility/2006">
          <mc:Choice Requires="x14">
            <control shapeId="2206" r:id="rId45" name="Check Box 158">
              <controlPr defaultSize="0" autoFill="0" autoLine="0" autoPict="0">
                <anchor moveWithCells="1">
                  <from>
                    <xdr:col>10</xdr:col>
                    <xdr:colOff>373380</xdr:colOff>
                    <xdr:row>51</xdr:row>
                    <xdr:rowOff>45720</xdr:rowOff>
                  </from>
                  <to>
                    <xdr:col>10</xdr:col>
                    <xdr:colOff>601980</xdr:colOff>
                    <xdr:row>51</xdr:row>
                    <xdr:rowOff>274320</xdr:rowOff>
                  </to>
                </anchor>
              </controlPr>
            </control>
          </mc:Choice>
        </mc:AlternateContent>
        <mc:AlternateContent xmlns:mc="http://schemas.openxmlformats.org/markup-compatibility/2006">
          <mc:Choice Requires="x14">
            <control shapeId="2207" r:id="rId46" name="Check Box 159">
              <controlPr defaultSize="0" autoFill="0" autoLine="0" autoPict="0">
                <anchor moveWithCells="1">
                  <from>
                    <xdr:col>10</xdr:col>
                    <xdr:colOff>373380</xdr:colOff>
                    <xdr:row>54</xdr:row>
                    <xdr:rowOff>60960</xdr:rowOff>
                  </from>
                  <to>
                    <xdr:col>10</xdr:col>
                    <xdr:colOff>601980</xdr:colOff>
                    <xdr:row>54</xdr:row>
                    <xdr:rowOff>289560</xdr:rowOff>
                  </to>
                </anchor>
              </controlPr>
            </control>
          </mc:Choice>
        </mc:AlternateContent>
        <mc:AlternateContent xmlns:mc="http://schemas.openxmlformats.org/markup-compatibility/2006">
          <mc:Choice Requires="x14">
            <control shapeId="2208" r:id="rId47" name="Check Box 160">
              <controlPr defaultSize="0" autoFill="0" autoLine="0" autoPict="0">
                <anchor moveWithCells="1">
                  <from>
                    <xdr:col>10</xdr:col>
                    <xdr:colOff>373380</xdr:colOff>
                    <xdr:row>55</xdr:row>
                    <xdr:rowOff>60960</xdr:rowOff>
                  </from>
                  <to>
                    <xdr:col>10</xdr:col>
                    <xdr:colOff>601980</xdr:colOff>
                    <xdr:row>55</xdr:row>
                    <xdr:rowOff>289560</xdr:rowOff>
                  </to>
                </anchor>
              </controlPr>
            </control>
          </mc:Choice>
        </mc:AlternateContent>
        <mc:AlternateContent xmlns:mc="http://schemas.openxmlformats.org/markup-compatibility/2006">
          <mc:Choice Requires="x14">
            <control shapeId="2209" r:id="rId48" name="Check Box 161">
              <controlPr defaultSize="0" autoFill="0" autoLine="0" autoPict="0">
                <anchor moveWithCells="1">
                  <from>
                    <xdr:col>10</xdr:col>
                    <xdr:colOff>373380</xdr:colOff>
                    <xdr:row>61</xdr:row>
                    <xdr:rowOff>60960</xdr:rowOff>
                  </from>
                  <to>
                    <xdr:col>10</xdr:col>
                    <xdr:colOff>601980</xdr:colOff>
                    <xdr:row>63</xdr:row>
                    <xdr:rowOff>228600</xdr:rowOff>
                  </to>
                </anchor>
              </controlPr>
            </control>
          </mc:Choice>
        </mc:AlternateContent>
        <mc:AlternateContent xmlns:mc="http://schemas.openxmlformats.org/markup-compatibility/2006">
          <mc:Choice Requires="x14">
            <control shapeId="2210" r:id="rId49" name="Check Box 162">
              <controlPr defaultSize="0" autoFill="0" autoLine="0" autoPict="0">
                <anchor moveWithCells="1">
                  <from>
                    <xdr:col>10</xdr:col>
                    <xdr:colOff>373380</xdr:colOff>
                    <xdr:row>62</xdr:row>
                    <xdr:rowOff>60960</xdr:rowOff>
                  </from>
                  <to>
                    <xdr:col>10</xdr:col>
                    <xdr:colOff>601980</xdr:colOff>
                    <xdr:row>63</xdr:row>
                    <xdr:rowOff>228600</xdr:rowOff>
                  </to>
                </anchor>
              </controlPr>
            </control>
          </mc:Choice>
        </mc:AlternateContent>
        <mc:AlternateContent xmlns:mc="http://schemas.openxmlformats.org/markup-compatibility/2006">
          <mc:Choice Requires="x14">
            <control shapeId="2211" r:id="rId50" name="Check Box 163">
              <controlPr defaultSize="0" autoFill="0" autoLine="0" autoPict="0">
                <anchor moveWithCells="1">
                  <from>
                    <xdr:col>10</xdr:col>
                    <xdr:colOff>373380</xdr:colOff>
                    <xdr:row>8</xdr:row>
                    <xdr:rowOff>60960</xdr:rowOff>
                  </from>
                  <to>
                    <xdr:col>10</xdr:col>
                    <xdr:colOff>601980</xdr:colOff>
                    <xdr:row>8</xdr:row>
                    <xdr:rowOff>289560</xdr:rowOff>
                  </to>
                </anchor>
              </controlPr>
            </control>
          </mc:Choice>
        </mc:AlternateContent>
        <mc:AlternateContent xmlns:mc="http://schemas.openxmlformats.org/markup-compatibility/2006">
          <mc:Choice Requires="x14">
            <control shapeId="2212" r:id="rId51" name="Check Box 164">
              <controlPr defaultSize="0" autoFill="0" autoLine="0" autoPict="0">
                <anchor moveWithCells="1">
                  <from>
                    <xdr:col>10</xdr:col>
                    <xdr:colOff>373380</xdr:colOff>
                    <xdr:row>13</xdr:row>
                    <xdr:rowOff>60960</xdr:rowOff>
                  </from>
                  <to>
                    <xdr:col>10</xdr:col>
                    <xdr:colOff>601980</xdr:colOff>
                    <xdr:row>13</xdr:row>
                    <xdr:rowOff>289560</xdr:rowOff>
                  </to>
                </anchor>
              </controlPr>
            </control>
          </mc:Choice>
        </mc:AlternateContent>
        <mc:AlternateContent xmlns:mc="http://schemas.openxmlformats.org/markup-compatibility/2006">
          <mc:Choice Requires="x14">
            <control shapeId="2213" r:id="rId52" name="Check Box 165">
              <controlPr defaultSize="0" autoFill="0" autoLine="0" autoPict="0">
                <anchor moveWithCells="1">
                  <from>
                    <xdr:col>10</xdr:col>
                    <xdr:colOff>373380</xdr:colOff>
                    <xdr:row>30</xdr:row>
                    <xdr:rowOff>60960</xdr:rowOff>
                  </from>
                  <to>
                    <xdr:col>10</xdr:col>
                    <xdr:colOff>601980</xdr:colOff>
                    <xdr:row>30</xdr:row>
                    <xdr:rowOff>289560</xdr:rowOff>
                  </to>
                </anchor>
              </controlPr>
            </control>
          </mc:Choice>
        </mc:AlternateContent>
        <mc:AlternateContent xmlns:mc="http://schemas.openxmlformats.org/markup-compatibility/2006">
          <mc:Choice Requires="x14">
            <control shapeId="2214" r:id="rId53" name="Check Box 166">
              <controlPr defaultSize="0" autoFill="0" autoLine="0" autoPict="0">
                <anchor moveWithCells="1">
                  <from>
                    <xdr:col>10</xdr:col>
                    <xdr:colOff>373380</xdr:colOff>
                    <xdr:row>33</xdr:row>
                    <xdr:rowOff>60960</xdr:rowOff>
                  </from>
                  <to>
                    <xdr:col>10</xdr:col>
                    <xdr:colOff>601980</xdr:colOff>
                    <xdr:row>33</xdr:row>
                    <xdr:rowOff>289560</xdr:rowOff>
                  </to>
                </anchor>
              </controlPr>
            </control>
          </mc:Choice>
        </mc:AlternateContent>
        <mc:AlternateContent xmlns:mc="http://schemas.openxmlformats.org/markup-compatibility/2006">
          <mc:Choice Requires="x14">
            <control shapeId="2216" r:id="rId54" name="Check Box 168">
              <controlPr defaultSize="0" autoFill="0" autoLine="0" autoPict="0">
                <anchor moveWithCells="1">
                  <from>
                    <xdr:col>10</xdr:col>
                    <xdr:colOff>373380</xdr:colOff>
                    <xdr:row>35</xdr:row>
                    <xdr:rowOff>60960</xdr:rowOff>
                  </from>
                  <to>
                    <xdr:col>10</xdr:col>
                    <xdr:colOff>601980</xdr:colOff>
                    <xdr:row>35</xdr:row>
                    <xdr:rowOff>289560</xdr:rowOff>
                  </to>
                </anchor>
              </controlPr>
            </control>
          </mc:Choice>
        </mc:AlternateContent>
        <mc:AlternateContent xmlns:mc="http://schemas.openxmlformats.org/markup-compatibility/2006">
          <mc:Choice Requires="x14">
            <control shapeId="2218" r:id="rId55" name="Check Box 170">
              <controlPr defaultSize="0" autoFill="0" autoLine="0" autoPict="0">
                <anchor moveWithCells="1">
                  <from>
                    <xdr:col>10</xdr:col>
                    <xdr:colOff>373380</xdr:colOff>
                    <xdr:row>38</xdr:row>
                    <xdr:rowOff>60960</xdr:rowOff>
                  </from>
                  <to>
                    <xdr:col>10</xdr:col>
                    <xdr:colOff>601980</xdr:colOff>
                    <xdr:row>38</xdr:row>
                    <xdr:rowOff>289560</xdr:rowOff>
                  </to>
                </anchor>
              </controlPr>
            </control>
          </mc:Choice>
        </mc:AlternateContent>
        <mc:AlternateContent xmlns:mc="http://schemas.openxmlformats.org/markup-compatibility/2006">
          <mc:Choice Requires="x14">
            <control shapeId="2220" r:id="rId56" name="Check Box 172">
              <controlPr defaultSize="0" autoFill="0" autoLine="0" autoPict="0">
                <anchor moveWithCells="1">
                  <from>
                    <xdr:col>10</xdr:col>
                    <xdr:colOff>373380</xdr:colOff>
                    <xdr:row>73</xdr:row>
                    <xdr:rowOff>45720</xdr:rowOff>
                  </from>
                  <to>
                    <xdr:col>10</xdr:col>
                    <xdr:colOff>601980</xdr:colOff>
                    <xdr:row>73</xdr:row>
                    <xdr:rowOff>274320</xdr:rowOff>
                  </to>
                </anchor>
              </controlPr>
            </control>
          </mc:Choice>
        </mc:AlternateContent>
        <mc:AlternateContent xmlns:mc="http://schemas.openxmlformats.org/markup-compatibility/2006">
          <mc:Choice Requires="x14">
            <control shapeId="2221" r:id="rId57" name="Check Box 173">
              <controlPr defaultSize="0" autoFill="0" autoLine="0" autoPict="0">
                <anchor moveWithCells="1">
                  <from>
                    <xdr:col>10</xdr:col>
                    <xdr:colOff>373380</xdr:colOff>
                    <xdr:row>39</xdr:row>
                    <xdr:rowOff>60960</xdr:rowOff>
                  </from>
                  <to>
                    <xdr:col>10</xdr:col>
                    <xdr:colOff>601980</xdr:colOff>
                    <xdr:row>39</xdr:row>
                    <xdr:rowOff>289560</xdr:rowOff>
                  </to>
                </anchor>
              </controlPr>
            </control>
          </mc:Choice>
        </mc:AlternateContent>
        <mc:AlternateContent xmlns:mc="http://schemas.openxmlformats.org/markup-compatibility/2006">
          <mc:Choice Requires="x14">
            <control shapeId="2222" r:id="rId58" name="Check Box 174">
              <controlPr defaultSize="0" autoFill="0" autoLine="0" autoPict="0">
                <anchor moveWithCells="1">
                  <from>
                    <xdr:col>10</xdr:col>
                    <xdr:colOff>373380</xdr:colOff>
                    <xdr:row>41</xdr:row>
                    <xdr:rowOff>60960</xdr:rowOff>
                  </from>
                  <to>
                    <xdr:col>10</xdr:col>
                    <xdr:colOff>601980</xdr:colOff>
                    <xdr:row>41</xdr:row>
                    <xdr:rowOff>289560</xdr:rowOff>
                  </to>
                </anchor>
              </controlPr>
            </control>
          </mc:Choice>
        </mc:AlternateContent>
        <mc:AlternateContent xmlns:mc="http://schemas.openxmlformats.org/markup-compatibility/2006">
          <mc:Choice Requires="x14">
            <control shapeId="2223" r:id="rId59" name="Check Box 175">
              <controlPr defaultSize="0" autoFill="0" autoLine="0" autoPict="0">
                <anchor moveWithCells="1">
                  <from>
                    <xdr:col>10</xdr:col>
                    <xdr:colOff>373380</xdr:colOff>
                    <xdr:row>40</xdr:row>
                    <xdr:rowOff>60960</xdr:rowOff>
                  </from>
                  <to>
                    <xdr:col>10</xdr:col>
                    <xdr:colOff>601980</xdr:colOff>
                    <xdr:row>40</xdr:row>
                    <xdr:rowOff>289560</xdr:rowOff>
                  </to>
                </anchor>
              </controlPr>
            </control>
          </mc:Choice>
        </mc:AlternateContent>
        <mc:AlternateContent xmlns:mc="http://schemas.openxmlformats.org/markup-compatibility/2006">
          <mc:Choice Requires="x14">
            <control shapeId="2225" r:id="rId60" name="Check Box 177">
              <controlPr defaultSize="0" autoFill="0" autoLine="0" autoPict="0">
                <anchor moveWithCells="1">
                  <from>
                    <xdr:col>10</xdr:col>
                    <xdr:colOff>373380</xdr:colOff>
                    <xdr:row>41</xdr:row>
                    <xdr:rowOff>60960</xdr:rowOff>
                  </from>
                  <to>
                    <xdr:col>10</xdr:col>
                    <xdr:colOff>601980</xdr:colOff>
                    <xdr:row>41</xdr:row>
                    <xdr:rowOff>289560</xdr:rowOff>
                  </to>
                </anchor>
              </controlPr>
            </control>
          </mc:Choice>
        </mc:AlternateContent>
        <mc:AlternateContent xmlns:mc="http://schemas.openxmlformats.org/markup-compatibility/2006">
          <mc:Choice Requires="x14">
            <control shapeId="2227" r:id="rId61" name="Check Box 179">
              <controlPr defaultSize="0" autoFill="0" autoLine="0" autoPict="0">
                <anchor moveWithCells="1">
                  <from>
                    <xdr:col>10</xdr:col>
                    <xdr:colOff>373380</xdr:colOff>
                    <xdr:row>40</xdr:row>
                    <xdr:rowOff>60960</xdr:rowOff>
                  </from>
                  <to>
                    <xdr:col>10</xdr:col>
                    <xdr:colOff>601980</xdr:colOff>
                    <xdr:row>40</xdr:row>
                    <xdr:rowOff>289560</xdr:rowOff>
                  </to>
                </anchor>
              </controlPr>
            </control>
          </mc:Choice>
        </mc:AlternateContent>
        <mc:AlternateContent xmlns:mc="http://schemas.openxmlformats.org/markup-compatibility/2006">
          <mc:Choice Requires="x14">
            <control shapeId="2228" r:id="rId62" name="Check Box 180">
              <controlPr defaultSize="0" autoFill="0" autoLine="0" autoPict="0">
                <anchor moveWithCells="1">
                  <from>
                    <xdr:col>10</xdr:col>
                    <xdr:colOff>373380</xdr:colOff>
                    <xdr:row>18</xdr:row>
                    <xdr:rowOff>60960</xdr:rowOff>
                  </from>
                  <to>
                    <xdr:col>10</xdr:col>
                    <xdr:colOff>601980</xdr:colOff>
                    <xdr:row>18</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vt:lpstr>
      <vt:lpstr>表紙</vt:lpstr>
      <vt:lpstr>配置予定技術者調書</vt:lpstr>
      <vt:lpstr>施工実績調書(市外)</vt:lpstr>
      <vt:lpstr>加算点申告表</vt:lpstr>
      <vt:lpstr>加算点算出チェックリスト</vt:lpstr>
      <vt:lpstr>加算点算出チェックリスト!Print_Area</vt:lpstr>
      <vt:lpstr>加算点申告表!Print_Area</vt:lpstr>
      <vt:lpstr>'施工実績調書(市外)'!Print_Area</vt:lpstr>
      <vt:lpstr>入力用!Print_Area</vt:lpstr>
      <vt:lpstr>配置予定技術者調書!Print_Area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2019-04-08T08:10:23Z</dcterms:created>
  <dcterms:modified xsi:type="dcterms:W3CDTF">2024-03-12T10:36:31Z</dcterms:modified>
</cp:coreProperties>
</file>